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izumi sakiko\Desktop\"/>
    </mc:Choice>
  </mc:AlternateContent>
  <xr:revisionPtr revIDLastSave="0" documentId="13_ncr:1_{23133A62-50F4-4C2B-BB4B-9EE2A56D29F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3支部別一覧表（配付用）" sheetId="4" r:id="rId1"/>
    <sheet name="記入例（配付用）" sheetId="5" r:id="rId2"/>
  </sheets>
  <definedNames>
    <definedName name="_xlnm.Print_Area" localSheetId="0">'R3支部別一覧表（配付用）'!$A$1:$U$605</definedName>
    <definedName name="_xlnm.Print_Area" localSheetId="1">'記入例（配付用）'!$A$1:$Z$35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5" l="1"/>
  <c r="W13" i="5"/>
  <c r="W12" i="5"/>
  <c r="W11" i="5"/>
  <c r="V11" i="5"/>
  <c r="U14" i="5"/>
  <c r="T14" i="5"/>
  <c r="S14" i="5"/>
  <c r="R14" i="5"/>
  <c r="Q14" i="5"/>
  <c r="P14" i="5"/>
  <c r="U13" i="5"/>
  <c r="T13" i="5"/>
  <c r="S13" i="5"/>
  <c r="R13" i="5"/>
  <c r="Q13" i="5"/>
  <c r="P13" i="5"/>
  <c r="U12" i="5"/>
  <c r="T12" i="5"/>
  <c r="S12" i="5"/>
  <c r="R12" i="5"/>
  <c r="Q12" i="5"/>
  <c r="P12" i="5"/>
  <c r="U8" i="4"/>
  <c r="U11" i="4"/>
  <c r="S10" i="4"/>
  <c r="U11" i="5"/>
  <c r="T11" i="5"/>
  <c r="S11" i="5"/>
  <c r="R11" i="5"/>
  <c r="Q11" i="5"/>
  <c r="P11" i="5"/>
  <c r="U494" i="4"/>
  <c r="T491" i="4"/>
  <c r="S493" i="4"/>
  <c r="N493" i="4"/>
  <c r="S381" i="4"/>
  <c r="R381" i="4"/>
  <c r="Q381" i="4"/>
  <c r="P381" i="4"/>
  <c r="O381" i="4"/>
  <c r="N381" i="4"/>
  <c r="S382" i="4"/>
  <c r="S379" i="4"/>
  <c r="U381" i="4"/>
  <c r="U379" i="4"/>
  <c r="U382" i="4"/>
  <c r="U380" i="4"/>
  <c r="T379" i="4"/>
  <c r="N380" i="4"/>
  <c r="N379" i="4"/>
  <c r="U601" i="4" l="1"/>
  <c r="U602" i="4"/>
  <c r="U604" i="4"/>
  <c r="U603" i="4"/>
  <c r="T601" i="4"/>
  <c r="N603" i="4"/>
  <c r="S603" i="4"/>
  <c r="R603" i="4"/>
  <c r="Q603" i="4"/>
  <c r="P603" i="4"/>
  <c r="O603" i="4"/>
  <c r="S602" i="4"/>
  <c r="N602" i="4"/>
  <c r="R602" i="4"/>
  <c r="Q602" i="4"/>
  <c r="P602" i="4"/>
  <c r="O602" i="4"/>
  <c r="S601" i="4"/>
  <c r="N601" i="4"/>
  <c r="R601" i="4"/>
  <c r="Q601" i="4"/>
  <c r="P601" i="4"/>
  <c r="O601" i="4"/>
  <c r="S573" i="4"/>
  <c r="U574" i="4"/>
  <c r="U573" i="4"/>
  <c r="U572" i="4"/>
  <c r="U571" i="4"/>
  <c r="T571" i="4"/>
  <c r="T536" i="4"/>
  <c r="T514" i="4"/>
  <c r="T468" i="4"/>
  <c r="T447" i="4"/>
  <c r="T426" i="4"/>
  <c r="T403" i="4"/>
  <c r="T346" i="4"/>
  <c r="T325" i="4"/>
  <c r="T302" i="4"/>
  <c r="T278" i="4"/>
  <c r="T249" i="4"/>
  <c r="T237" i="4"/>
  <c r="T215" i="4"/>
  <c r="T193" i="4"/>
  <c r="T162" i="4"/>
  <c r="T142" i="4"/>
  <c r="T121" i="4"/>
  <c r="T99" i="4"/>
  <c r="T76" i="4"/>
  <c r="T62" i="4"/>
  <c r="T30" i="4"/>
  <c r="T8" i="4"/>
  <c r="N573" i="4"/>
  <c r="R573" i="4"/>
  <c r="Q573" i="4"/>
  <c r="P573" i="4"/>
  <c r="O573" i="4"/>
  <c r="S572" i="4"/>
  <c r="R572" i="4"/>
  <c r="Q572" i="4"/>
  <c r="P572" i="4"/>
  <c r="O572" i="4"/>
  <c r="N572" i="4"/>
  <c r="S571" i="4"/>
  <c r="R571" i="4"/>
  <c r="Q571" i="4"/>
  <c r="P571" i="4"/>
  <c r="O571" i="4"/>
  <c r="N571" i="4"/>
  <c r="U537" i="4"/>
  <c r="S538" i="4"/>
  <c r="N538" i="4"/>
  <c r="R538" i="4"/>
  <c r="Q538" i="4"/>
  <c r="P538" i="4"/>
  <c r="O538" i="4"/>
  <c r="S537" i="4"/>
  <c r="R537" i="4"/>
  <c r="Q537" i="4"/>
  <c r="P537" i="4"/>
  <c r="O537" i="4"/>
  <c r="N537" i="4"/>
  <c r="U539" i="4"/>
  <c r="U538" i="4"/>
  <c r="U536" i="4"/>
  <c r="U516" i="4"/>
  <c r="U517" i="4"/>
  <c r="U515" i="4"/>
  <c r="U514" i="4"/>
  <c r="S516" i="4"/>
  <c r="R516" i="4"/>
  <c r="Q516" i="4"/>
  <c r="P516" i="4"/>
  <c r="O516" i="4"/>
  <c r="N516" i="4"/>
  <c r="Q515" i="4"/>
  <c r="N514" i="4"/>
  <c r="S515" i="4"/>
  <c r="R515" i="4"/>
  <c r="P515" i="4"/>
  <c r="O515" i="4"/>
  <c r="N515" i="4"/>
  <c r="S514" i="4"/>
  <c r="R514" i="4"/>
  <c r="Q514" i="4"/>
  <c r="P514" i="4"/>
  <c r="O514" i="4"/>
  <c r="U493" i="4"/>
  <c r="U491" i="4"/>
  <c r="U492" i="4"/>
  <c r="N494" i="4"/>
  <c r="S494" i="4"/>
  <c r="R494" i="4"/>
  <c r="Q494" i="4"/>
  <c r="P494" i="4"/>
  <c r="O494" i="4"/>
  <c r="Q493" i="4"/>
  <c r="S491" i="4"/>
  <c r="N492" i="4"/>
  <c r="R493" i="4"/>
  <c r="P493" i="4"/>
  <c r="O493" i="4"/>
  <c r="S492" i="4"/>
  <c r="R492" i="4"/>
  <c r="Q492" i="4"/>
  <c r="P492" i="4"/>
  <c r="O492" i="4"/>
  <c r="R491" i="4"/>
  <c r="Q491" i="4"/>
  <c r="P491" i="4"/>
  <c r="O491" i="4"/>
  <c r="N491" i="4"/>
  <c r="N470" i="4"/>
  <c r="N469" i="4"/>
  <c r="R470" i="4"/>
  <c r="Q469" i="4"/>
  <c r="S471" i="4"/>
  <c r="U468" i="4"/>
  <c r="U471" i="4"/>
  <c r="U470" i="4"/>
  <c r="U469" i="4"/>
  <c r="R471" i="4"/>
  <c r="Q471" i="4"/>
  <c r="P471" i="4"/>
  <c r="O471" i="4"/>
  <c r="N471" i="4"/>
  <c r="S470" i="4"/>
  <c r="Q470" i="4"/>
  <c r="P470" i="4"/>
  <c r="O470" i="4"/>
  <c r="S469" i="4"/>
  <c r="S468" i="4"/>
  <c r="N468" i="4"/>
  <c r="R469" i="4"/>
  <c r="P469" i="4"/>
  <c r="O469" i="4"/>
  <c r="R468" i="4"/>
  <c r="Q468" i="4"/>
  <c r="P468" i="4"/>
  <c r="O468" i="4"/>
  <c r="R450" i="4"/>
  <c r="N450" i="4"/>
  <c r="S450" i="4"/>
  <c r="U450" i="4"/>
  <c r="Q450" i="4"/>
  <c r="P450" i="4"/>
  <c r="O450" i="4"/>
  <c r="N449" i="4"/>
  <c r="S449" i="4"/>
  <c r="R449" i="4"/>
  <c r="Q449" i="4"/>
  <c r="P449" i="4"/>
  <c r="O449" i="4"/>
  <c r="N448" i="4"/>
  <c r="U447" i="4"/>
  <c r="U449" i="4"/>
  <c r="U448" i="4"/>
  <c r="S448" i="4"/>
  <c r="R448" i="4"/>
  <c r="Q448" i="4"/>
  <c r="P448" i="4"/>
  <c r="O448" i="4"/>
  <c r="S447" i="4"/>
  <c r="N447" i="4"/>
  <c r="R447" i="4"/>
  <c r="Q447" i="4"/>
  <c r="P447" i="4"/>
  <c r="O447" i="4"/>
  <c r="S428" i="4" l="1"/>
  <c r="N428" i="4"/>
  <c r="R428" i="4"/>
  <c r="Q428" i="4"/>
  <c r="P428" i="4"/>
  <c r="O428" i="4"/>
  <c r="S427" i="4"/>
  <c r="N427" i="4"/>
  <c r="R427" i="4"/>
  <c r="Q427" i="4"/>
  <c r="P427" i="4"/>
  <c r="O427" i="4"/>
  <c r="S426" i="4"/>
  <c r="P426" i="4"/>
  <c r="U429" i="4"/>
  <c r="U428" i="4"/>
  <c r="U427" i="4"/>
  <c r="U426" i="4"/>
  <c r="R426" i="4"/>
  <c r="Q426" i="4"/>
  <c r="O426" i="4"/>
  <c r="N426" i="4"/>
  <c r="U403" i="4"/>
  <c r="O406" i="4"/>
  <c r="P403" i="4"/>
  <c r="S405" i="4"/>
  <c r="U406" i="4"/>
  <c r="N403" i="4"/>
  <c r="U405" i="4"/>
  <c r="U404" i="4"/>
  <c r="S406" i="4"/>
  <c r="R406" i="4"/>
  <c r="Q406" i="4"/>
  <c r="P406" i="4"/>
  <c r="N406" i="4"/>
  <c r="P405" i="4"/>
  <c r="N405" i="4"/>
  <c r="S280" i="4"/>
  <c r="R280" i="4"/>
  <c r="Q280" i="4"/>
  <c r="P280" i="4"/>
  <c r="O280" i="4"/>
  <c r="N280" i="4"/>
  <c r="R405" i="4"/>
  <c r="Q405" i="4"/>
  <c r="O405" i="4"/>
  <c r="S404" i="4"/>
  <c r="N404" i="4"/>
  <c r="R404" i="4"/>
  <c r="Q404" i="4"/>
  <c r="P404" i="4"/>
  <c r="O404" i="4"/>
  <c r="S403" i="4"/>
  <c r="R403" i="4"/>
  <c r="Q403" i="4"/>
  <c r="O403" i="4"/>
  <c r="N382" i="4"/>
  <c r="R382" i="4"/>
  <c r="Q382" i="4"/>
  <c r="P382" i="4"/>
  <c r="O382" i="4"/>
  <c r="S380" i="4"/>
  <c r="R380" i="4"/>
  <c r="Q380" i="4"/>
  <c r="P380" i="4"/>
  <c r="O380" i="4"/>
  <c r="S303" i="4"/>
  <c r="R303" i="4"/>
  <c r="Q303" i="4"/>
  <c r="P303" i="4"/>
  <c r="O303" i="4"/>
  <c r="N303" i="4"/>
  <c r="R379" i="4"/>
  <c r="Q379" i="4"/>
  <c r="P379" i="4"/>
  <c r="O379" i="4"/>
  <c r="S348" i="4"/>
  <c r="N348" i="4"/>
  <c r="R348" i="4"/>
  <c r="Q348" i="4"/>
  <c r="P348" i="4"/>
  <c r="O348" i="4"/>
  <c r="Q347" i="4"/>
  <c r="U347" i="4"/>
  <c r="U346" i="4"/>
  <c r="U349" i="4"/>
  <c r="U348" i="4"/>
  <c r="S347" i="4"/>
  <c r="R347" i="4"/>
  <c r="P347" i="4"/>
  <c r="N347" i="4"/>
  <c r="O347" i="4"/>
  <c r="S346" i="4"/>
  <c r="N346" i="4"/>
  <c r="R346" i="4"/>
  <c r="Q346" i="4"/>
  <c r="P346" i="4"/>
  <c r="O346" i="4"/>
  <c r="R327" i="4"/>
  <c r="U328" i="4"/>
  <c r="U325" i="4"/>
  <c r="U327" i="4"/>
  <c r="U326" i="4"/>
  <c r="N327" i="4"/>
  <c r="S327" i="4"/>
  <c r="Q327" i="4"/>
  <c r="P327" i="4"/>
  <c r="O327" i="4"/>
  <c r="S326" i="4"/>
  <c r="R326" i="4"/>
  <c r="Q326" i="4"/>
  <c r="P326" i="4"/>
  <c r="O326" i="4"/>
  <c r="N326" i="4"/>
  <c r="S304" i="4"/>
  <c r="U304" i="4"/>
  <c r="U302" i="4"/>
  <c r="U305" i="4"/>
  <c r="U303" i="4"/>
  <c r="S305" i="4"/>
  <c r="R305" i="4"/>
  <c r="Q305" i="4"/>
  <c r="P305" i="4"/>
  <c r="O305" i="4"/>
  <c r="N305" i="4"/>
  <c r="R304" i="4"/>
  <c r="Q304" i="4"/>
  <c r="P304" i="4"/>
  <c r="O304" i="4"/>
  <c r="N304" i="4"/>
  <c r="N302" i="4"/>
  <c r="S302" i="4"/>
  <c r="R302" i="4"/>
  <c r="Q302" i="4"/>
  <c r="P302" i="4"/>
  <c r="O302" i="4"/>
  <c r="U281" i="4"/>
  <c r="O281" i="4"/>
  <c r="S281" i="4"/>
  <c r="R281" i="4"/>
  <c r="Q281" i="4"/>
  <c r="P281" i="4"/>
  <c r="N281" i="4"/>
  <c r="S279" i="4"/>
  <c r="R279" i="4"/>
  <c r="Q279" i="4"/>
  <c r="P279" i="4"/>
  <c r="O279" i="4"/>
  <c r="N279" i="4"/>
  <c r="U278" i="4"/>
  <c r="U279" i="4"/>
  <c r="U280" i="4"/>
  <c r="S278" i="4"/>
  <c r="R278" i="4"/>
  <c r="Q278" i="4"/>
  <c r="P278" i="4"/>
  <c r="O278" i="4"/>
  <c r="N278" i="4"/>
  <c r="S251" i="4"/>
  <c r="R251" i="4"/>
  <c r="Q251" i="4"/>
  <c r="P251" i="4"/>
  <c r="O251" i="4"/>
  <c r="N251" i="4"/>
  <c r="S250" i="4"/>
  <c r="N250" i="4"/>
  <c r="R250" i="4"/>
  <c r="Q250" i="4"/>
  <c r="P250" i="4"/>
  <c r="O250" i="4"/>
  <c r="U250" i="4"/>
  <c r="U252" i="4"/>
  <c r="U251" i="4"/>
  <c r="U249" i="4"/>
  <c r="U142" i="4"/>
  <c r="U124" i="4"/>
  <c r="S124" i="4"/>
  <c r="R124" i="4"/>
  <c r="Q124" i="4"/>
  <c r="P124" i="4"/>
  <c r="O124" i="4"/>
  <c r="N124" i="4"/>
  <c r="U123" i="4"/>
  <c r="U122" i="4"/>
  <c r="U121" i="4"/>
  <c r="S249" i="4"/>
  <c r="R249" i="4"/>
  <c r="Q249" i="4"/>
  <c r="P249" i="4"/>
  <c r="O249" i="4"/>
  <c r="N249" i="4"/>
  <c r="S240" i="4"/>
  <c r="R240" i="4"/>
  <c r="Q240" i="4"/>
  <c r="P240" i="4"/>
  <c r="O240" i="4"/>
  <c r="N240" i="4"/>
  <c r="S239" i="4"/>
  <c r="R239" i="4"/>
  <c r="Q239" i="4"/>
  <c r="P239" i="4"/>
  <c r="O239" i="4"/>
  <c r="N239" i="4"/>
  <c r="S238" i="4"/>
  <c r="N238" i="4"/>
  <c r="R238" i="4"/>
  <c r="Q238" i="4"/>
  <c r="P238" i="4"/>
  <c r="O238" i="4"/>
  <c r="U238" i="4"/>
  <c r="U240" i="4"/>
  <c r="U239" i="4"/>
  <c r="U237" i="4"/>
  <c r="U218" i="4"/>
  <c r="U217" i="4"/>
  <c r="U216" i="4"/>
  <c r="U196" i="4"/>
  <c r="U195" i="4"/>
  <c r="S195" i="4"/>
  <c r="R195" i="4"/>
  <c r="Q195" i="4"/>
  <c r="P195" i="4"/>
  <c r="O195" i="4"/>
  <c r="N195" i="4"/>
  <c r="U194" i="4"/>
  <c r="U193" i="4"/>
  <c r="S193" i="4"/>
  <c r="R193" i="4"/>
  <c r="Q193" i="4"/>
  <c r="P193" i="4"/>
  <c r="O193" i="4"/>
  <c r="N193" i="4"/>
  <c r="S237" i="4"/>
  <c r="R237" i="4"/>
  <c r="Q237" i="4"/>
  <c r="P237" i="4"/>
  <c r="O237" i="4"/>
  <c r="N237" i="4"/>
  <c r="S218" i="4"/>
  <c r="R218" i="4"/>
  <c r="Q218" i="4"/>
  <c r="P218" i="4"/>
  <c r="O218" i="4"/>
  <c r="N218" i="4"/>
  <c r="S217" i="4"/>
  <c r="R217" i="4"/>
  <c r="Q217" i="4"/>
  <c r="P217" i="4"/>
  <c r="O217" i="4"/>
  <c r="N217" i="4"/>
  <c r="O216" i="4"/>
  <c r="S216" i="4"/>
  <c r="R216" i="4"/>
  <c r="Q216" i="4"/>
  <c r="P216" i="4"/>
  <c r="N216" i="4"/>
  <c r="U215" i="4"/>
  <c r="S215" i="4"/>
  <c r="R215" i="4"/>
  <c r="Q215" i="4"/>
  <c r="P215" i="4"/>
  <c r="O215" i="4"/>
  <c r="N215" i="4"/>
  <c r="N194" i="4"/>
  <c r="S194" i="4"/>
  <c r="R194" i="4"/>
  <c r="Q194" i="4"/>
  <c r="P194" i="4"/>
  <c r="O194" i="4"/>
  <c r="S65" i="4"/>
  <c r="R65" i="4"/>
  <c r="Q65" i="4"/>
  <c r="P65" i="4"/>
  <c r="O65" i="4"/>
  <c r="N65" i="4"/>
  <c r="S64" i="4"/>
  <c r="R64" i="4"/>
  <c r="Q64" i="4"/>
  <c r="P64" i="4"/>
  <c r="O64" i="4"/>
  <c r="N64" i="4"/>
  <c r="S63" i="4"/>
  <c r="R63" i="4"/>
  <c r="Q63" i="4"/>
  <c r="P63" i="4"/>
  <c r="O63" i="4"/>
  <c r="N63" i="4"/>
  <c r="U65" i="4"/>
  <c r="U64" i="4"/>
  <c r="U63" i="4"/>
  <c r="S62" i="4"/>
  <c r="R62" i="4"/>
  <c r="Q62" i="4"/>
  <c r="P62" i="4"/>
  <c r="O62" i="4"/>
  <c r="N62" i="4"/>
  <c r="U165" i="4"/>
  <c r="S165" i="4"/>
  <c r="R165" i="4"/>
  <c r="Q165" i="4"/>
  <c r="P165" i="4"/>
  <c r="N165" i="4"/>
  <c r="O165" i="4"/>
  <c r="S164" i="4"/>
  <c r="R164" i="4"/>
  <c r="Q164" i="4"/>
  <c r="P164" i="4"/>
  <c r="O164" i="4"/>
  <c r="N164" i="4"/>
  <c r="N163" i="4"/>
  <c r="S163" i="4"/>
  <c r="R163" i="4"/>
  <c r="Q163" i="4"/>
  <c r="P163" i="4"/>
  <c r="O163" i="4"/>
  <c r="U163" i="4"/>
  <c r="U164" i="4"/>
  <c r="U162" i="4"/>
  <c r="S162" i="4"/>
  <c r="R162" i="4"/>
  <c r="Q162" i="4"/>
  <c r="P162" i="4"/>
  <c r="O162" i="4"/>
  <c r="N162" i="4"/>
  <c r="S145" i="4"/>
  <c r="R145" i="4"/>
  <c r="P145" i="4"/>
  <c r="O145" i="4"/>
  <c r="N145" i="4"/>
  <c r="Q145" i="4"/>
  <c r="U143" i="4"/>
  <c r="U145" i="4"/>
  <c r="U144" i="4"/>
  <c r="S144" i="4"/>
  <c r="R144" i="4"/>
  <c r="Q144" i="4"/>
  <c r="P144" i="4"/>
  <c r="O144" i="4"/>
  <c r="N144" i="4"/>
  <c r="S143" i="4"/>
  <c r="N143" i="4"/>
  <c r="R143" i="4"/>
  <c r="Q143" i="4"/>
  <c r="P143" i="4"/>
  <c r="O143" i="4"/>
  <c r="S142" i="4"/>
  <c r="R142" i="4"/>
  <c r="Q142" i="4"/>
  <c r="P142" i="4"/>
  <c r="O142" i="4"/>
  <c r="N142" i="4"/>
  <c r="S123" i="4"/>
  <c r="R123" i="4"/>
  <c r="Q123" i="4"/>
  <c r="P123" i="4"/>
  <c r="O123" i="4"/>
  <c r="N123" i="4"/>
  <c r="S122" i="4"/>
  <c r="R122" i="4"/>
  <c r="Q122" i="4"/>
  <c r="P122" i="4"/>
  <c r="O122" i="4"/>
  <c r="N122" i="4"/>
  <c r="S121" i="4"/>
  <c r="R121" i="4"/>
  <c r="Q121" i="4"/>
  <c r="P121" i="4"/>
  <c r="O121" i="4"/>
  <c r="N121" i="4"/>
  <c r="U102" i="4"/>
  <c r="S102" i="4"/>
  <c r="R102" i="4"/>
  <c r="Q102" i="4"/>
  <c r="P102" i="4"/>
  <c r="O102" i="4"/>
  <c r="N102" i="4"/>
  <c r="S101" i="4"/>
  <c r="R101" i="4"/>
  <c r="Q101" i="4"/>
  <c r="P101" i="4"/>
  <c r="O101" i="4"/>
  <c r="N101" i="4"/>
  <c r="S100" i="4"/>
  <c r="R100" i="4"/>
  <c r="Q100" i="4"/>
  <c r="P100" i="4"/>
  <c r="O100" i="4"/>
  <c r="N100" i="4"/>
  <c r="U101" i="4"/>
  <c r="U100" i="4"/>
  <c r="U99" i="4"/>
  <c r="S99" i="4"/>
  <c r="R99" i="4"/>
  <c r="Q99" i="4"/>
  <c r="P99" i="4"/>
  <c r="O99" i="4"/>
  <c r="N99" i="4"/>
  <c r="U76" i="4"/>
  <c r="U79" i="4"/>
  <c r="U78" i="4"/>
  <c r="U77" i="4"/>
  <c r="S78" i="4"/>
  <c r="R78" i="4"/>
  <c r="Q78" i="4"/>
  <c r="P78" i="4"/>
  <c r="O78" i="4"/>
  <c r="N78" i="4"/>
  <c r="S77" i="4"/>
  <c r="R77" i="4"/>
  <c r="Q77" i="4"/>
  <c r="P77" i="4"/>
  <c r="O77" i="4"/>
  <c r="N77" i="4"/>
  <c r="S76" i="4"/>
  <c r="R76" i="4"/>
  <c r="Q76" i="4"/>
  <c r="P76" i="4"/>
  <c r="O76" i="4"/>
  <c r="N76" i="4"/>
  <c r="U62" i="4"/>
  <c r="U33" i="4"/>
  <c r="U32" i="4"/>
  <c r="S32" i="4"/>
  <c r="R32" i="4"/>
  <c r="Q32" i="4"/>
  <c r="P32" i="4"/>
  <c r="O32" i="4"/>
  <c r="N32" i="4"/>
  <c r="U31" i="4"/>
  <c r="S31" i="4"/>
  <c r="R31" i="4"/>
  <c r="Q31" i="4"/>
  <c r="P31" i="4"/>
  <c r="O31" i="4"/>
  <c r="N31" i="4"/>
  <c r="U30" i="4"/>
  <c r="S30" i="4"/>
  <c r="R30" i="4"/>
  <c r="Q30" i="4"/>
  <c r="P30" i="4"/>
  <c r="O30" i="4"/>
  <c r="N30" i="4"/>
  <c r="S11" i="4"/>
  <c r="R11" i="4"/>
  <c r="Q11" i="4"/>
  <c r="P11" i="4"/>
  <c r="O11" i="4"/>
  <c r="N11" i="4"/>
  <c r="U10" i="4"/>
  <c r="R10" i="4"/>
  <c r="Q10" i="4"/>
  <c r="P10" i="4"/>
  <c r="O10" i="4"/>
  <c r="N10" i="4"/>
  <c r="U9" i="4"/>
  <c r="S9" i="4"/>
  <c r="R9" i="4"/>
  <c r="Q9" i="4"/>
  <c r="P9" i="4"/>
  <c r="O9" i="4"/>
  <c r="N9" i="4"/>
  <c r="S8" i="4"/>
  <c r="R8" i="4"/>
  <c r="Q8" i="4"/>
  <c r="P8" i="4"/>
  <c r="O8" i="4"/>
  <c r="N8" i="4"/>
</calcChain>
</file>

<file path=xl/sharedStrings.xml><?xml version="1.0" encoding="utf-8"?>
<sst xmlns="http://schemas.openxmlformats.org/spreadsheetml/2006/main" count="1824" uniqueCount="594">
  <si>
    <t>　検査項目</t>
    <rPh sb="1" eb="3">
      <t>ケンサ</t>
    </rPh>
    <rPh sb="3" eb="5">
      <t>コウモク</t>
    </rPh>
    <phoneticPr fontId="2"/>
  </si>
  <si>
    <t>温　度</t>
    <rPh sb="0" eb="1">
      <t>オン</t>
    </rPh>
    <rPh sb="2" eb="3">
      <t>ド</t>
    </rPh>
    <phoneticPr fontId="2"/>
  </si>
  <si>
    <t>換　気</t>
    <rPh sb="0" eb="1">
      <t>カン</t>
    </rPh>
    <rPh sb="2" eb="3">
      <t>キ</t>
    </rPh>
    <phoneticPr fontId="2"/>
  </si>
  <si>
    <t>相　対　湿　度</t>
    <rPh sb="0" eb="1">
      <t>ソウ</t>
    </rPh>
    <rPh sb="2" eb="3">
      <t>タイ</t>
    </rPh>
    <rPh sb="4" eb="5">
      <t>シツ</t>
    </rPh>
    <rPh sb="6" eb="7">
      <t>ド</t>
    </rPh>
    <phoneticPr fontId="2"/>
  </si>
  <si>
    <t>大阪市学校薬剤師会</t>
  </si>
  <si>
    <t>教室数　　   　　　</t>
    <rPh sb="0" eb="2">
      <t>キョウシツ</t>
    </rPh>
    <phoneticPr fontId="2"/>
  </si>
  <si>
    <t>令和３年度大阪市立学校園教室内空気環境検査結果　一覧表</t>
    <rPh sb="0" eb="2">
      <t>レイワ</t>
    </rPh>
    <rPh sb="3" eb="5">
      <t>ネンド</t>
    </rPh>
    <rPh sb="5" eb="8">
      <t>オオサカシ</t>
    </rPh>
    <rPh sb="8" eb="9">
      <t>リツ</t>
    </rPh>
    <rPh sb="9" eb="11">
      <t>ガッコウ</t>
    </rPh>
    <rPh sb="11" eb="12">
      <t>エン</t>
    </rPh>
    <rPh sb="12" eb="15">
      <t>キョウシツナイ</t>
    </rPh>
    <rPh sb="15" eb="17">
      <t>クウキ</t>
    </rPh>
    <rPh sb="17" eb="19">
      <t>カンキョウ</t>
    </rPh>
    <rPh sb="19" eb="21">
      <t>ケンサ</t>
    </rPh>
    <rPh sb="21" eb="23">
      <t>ケッカ</t>
    </rPh>
    <rPh sb="24" eb="26">
      <t>イチラン</t>
    </rPh>
    <rPh sb="26" eb="27">
      <t>ヒョウ</t>
    </rPh>
    <phoneticPr fontId="2"/>
  </si>
  <si>
    <t>学校名</t>
    <rPh sb="0" eb="3">
      <t>ガッコウメイ</t>
    </rPh>
    <phoneticPr fontId="2"/>
  </si>
  <si>
    <t>支部</t>
    <rPh sb="0" eb="2">
      <t>シブ</t>
    </rPh>
    <phoneticPr fontId="2"/>
  </si>
  <si>
    <t>換気扇</t>
    <rPh sb="0" eb="3">
      <t>カンキセン</t>
    </rPh>
    <phoneticPr fontId="2"/>
  </si>
  <si>
    <t>あり・なし</t>
  </si>
  <si>
    <t>あり・なし</t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</si>
  <si>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</si>
  <si>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</si>
  <si>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</si>
  <si>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高校</t>
    <rPh sb="0" eb="2">
      <t>コウコウ</t>
    </rPh>
    <phoneticPr fontId="2"/>
  </si>
  <si>
    <t>（総計で）
　　なし</t>
    <rPh sb="1" eb="3">
      <t>ソウケイ</t>
    </rPh>
    <phoneticPr fontId="2"/>
  </si>
  <si>
    <t>使用
不使用
混合</t>
    <rPh sb="0" eb="2">
      <t>シヨウ</t>
    </rPh>
    <rPh sb="3" eb="6">
      <t>フシヨウ</t>
    </rPh>
    <rPh sb="7" eb="9">
      <t>コンゴウ</t>
    </rPh>
    <phoneticPr fontId="2"/>
  </si>
  <si>
    <t>提出期限３月５日</t>
    <rPh sb="0" eb="4">
      <t>テイシュツキゲン</t>
    </rPh>
    <rPh sb="5" eb="6">
      <t>ガツ</t>
    </rPh>
    <rPh sb="7" eb="8">
      <t>ヒ</t>
    </rPh>
    <phoneticPr fontId="2"/>
  </si>
  <si>
    <t>≪支部計≫</t>
    <rPh sb="1" eb="3">
      <t>シブ</t>
    </rPh>
    <rPh sb="3" eb="4">
      <t>ケイ</t>
    </rPh>
    <phoneticPr fontId="2"/>
  </si>
  <si>
    <t>菅南幼稚園</t>
    <rPh sb="0" eb="2">
      <t>スガミナミ</t>
    </rPh>
    <rPh sb="2" eb="5">
      <t>タキガワヨウチエン</t>
    </rPh>
    <phoneticPr fontId="4"/>
  </si>
  <si>
    <t>滝川幼稚園</t>
    <rPh sb="0" eb="5">
      <t>タキガワヨウチエン</t>
    </rPh>
    <phoneticPr fontId="4"/>
  </si>
  <si>
    <t>滝川小学校</t>
    <rPh sb="0" eb="5">
      <t>タキガワショウガッコウ</t>
    </rPh>
    <phoneticPr fontId="4"/>
  </si>
  <si>
    <t>堀川小学校</t>
    <rPh sb="0" eb="5">
      <t>ホリカワシ</t>
    </rPh>
    <phoneticPr fontId="4"/>
  </si>
  <si>
    <t>西天満小学校</t>
    <rPh sb="0" eb="6">
      <t>ニシテンマシ</t>
    </rPh>
    <phoneticPr fontId="4"/>
  </si>
  <si>
    <t>菅北小学校</t>
    <rPh sb="0" eb="5">
      <t>スガキタシ</t>
    </rPh>
    <phoneticPr fontId="4"/>
  </si>
  <si>
    <t>扇町小学校</t>
    <rPh sb="0" eb="2">
      <t>オウギマチ</t>
    </rPh>
    <rPh sb="2" eb="5">
      <t>ショウガッコウ</t>
    </rPh>
    <phoneticPr fontId="4"/>
  </si>
  <si>
    <t>天満中学校</t>
    <rPh sb="0" eb="5">
      <t>テンマチ</t>
    </rPh>
    <phoneticPr fontId="4"/>
  </si>
  <si>
    <t>北稜中学校</t>
    <rPh sb="0" eb="5">
      <t>ホクリョウチ</t>
    </rPh>
    <phoneticPr fontId="4"/>
  </si>
  <si>
    <t>扇町総合高校</t>
    <rPh sb="0" eb="2">
      <t>オウギチョウ</t>
    </rPh>
    <rPh sb="2" eb="4">
      <t>ソウゴウ</t>
    </rPh>
    <rPh sb="4" eb="6">
      <t>コウコウ</t>
    </rPh>
    <phoneticPr fontId="4"/>
  </si>
  <si>
    <t>弘済小中学校
（本校）</t>
    <rPh sb="0" eb="2">
      <t>コウサイ</t>
    </rPh>
    <rPh sb="2" eb="6">
      <t>ショウチュウガッコウ</t>
    </rPh>
    <rPh sb="8" eb="10">
      <t>ホンコウ</t>
    </rPh>
    <phoneticPr fontId="4"/>
  </si>
  <si>
    <t>弘済小中学校（分校）</t>
    <rPh sb="0" eb="2">
      <t>コウサイ</t>
    </rPh>
    <rPh sb="2" eb="6">
      <t>ショウチュウガッコウ</t>
    </rPh>
    <rPh sb="7" eb="9">
      <t>ブンコウ</t>
    </rPh>
    <phoneticPr fontId="4"/>
  </si>
  <si>
    <r>
      <rPr>
        <b/>
        <sz val="10"/>
        <rFont val="ＭＳ Ｐゴシック"/>
        <family val="3"/>
        <charset val="128"/>
      </rPr>
      <t>　換気扇</t>
    </r>
    <r>
      <rPr>
        <sz val="10"/>
        <rFont val="ＭＳ Ｐゴシック"/>
        <family val="3"/>
        <charset val="128"/>
      </rPr>
      <t xml:space="preserve">
あり</t>
    </r>
    <rPh sb="1" eb="4">
      <t>カンキセン</t>
    </rPh>
    <phoneticPr fontId="2"/>
  </si>
  <si>
    <t>校園数　　12校   　　　</t>
    <rPh sb="0" eb="1">
      <t>コウ</t>
    </rPh>
    <rPh sb="1" eb="2">
      <t>エン</t>
    </rPh>
    <rPh sb="2" eb="3">
      <t>スウ</t>
    </rPh>
    <rPh sb="7" eb="8">
      <t>コウ</t>
    </rPh>
    <phoneticPr fontId="2"/>
  </si>
  <si>
    <r>
      <rPr>
        <sz val="9"/>
        <rFont val="ＭＳ Ｐ明朝"/>
        <family val="1"/>
        <charset val="128"/>
      </rPr>
      <t>(ありの時)</t>
    </r>
    <r>
      <rPr>
        <b/>
        <sz val="10"/>
        <rFont val="ＭＳ Ｐ明朝"/>
        <family val="1"/>
        <charset val="128"/>
      </rPr>
      <t xml:space="preserve">
使用</t>
    </r>
    <rPh sb="4" eb="5">
      <t>トキ</t>
    </rPh>
    <rPh sb="7" eb="9">
      <t>シヨウ</t>
    </rPh>
    <phoneticPr fontId="2"/>
  </si>
  <si>
    <r>
      <rPr>
        <sz val="9"/>
        <rFont val="ＭＳ Ｐ明朝"/>
        <family val="1"/>
        <charset val="128"/>
      </rPr>
      <t>(ありの時)</t>
    </r>
    <r>
      <rPr>
        <b/>
        <sz val="10"/>
        <rFont val="ＭＳ Ｐ明朝"/>
        <family val="1"/>
        <charset val="128"/>
      </rPr>
      <t xml:space="preserve">
不使用</t>
    </r>
    <rPh sb="0" eb="10">
      <t>フシヨウ</t>
    </rPh>
    <phoneticPr fontId="2"/>
  </si>
  <si>
    <r>
      <rPr>
        <sz val="9"/>
        <rFont val="ＭＳ Ｐ明朝"/>
        <family val="1"/>
        <charset val="128"/>
      </rPr>
      <t>(ありの時)</t>
    </r>
    <r>
      <rPr>
        <b/>
        <sz val="10"/>
        <rFont val="ＭＳ Ｐ明朝"/>
        <family val="1"/>
        <charset val="128"/>
      </rPr>
      <t xml:space="preserve">
混合</t>
    </r>
    <rPh sb="7" eb="9">
      <t>コンゴウ</t>
    </rPh>
    <phoneticPr fontId="2"/>
  </si>
  <si>
    <t>1.北区北</t>
    <rPh sb="2" eb="4">
      <t>キタク</t>
    </rPh>
    <rPh sb="4" eb="5">
      <t>キタ</t>
    </rPh>
    <phoneticPr fontId="2"/>
  </si>
  <si>
    <t>2.北区大淀</t>
    <rPh sb="2" eb="6">
      <t>キタクオオヨド</t>
    </rPh>
    <phoneticPr fontId="2"/>
  </si>
  <si>
    <t>中大淀幼稚園</t>
    <rPh sb="0" eb="6">
      <t>ナカオオヨドヨ</t>
    </rPh>
    <phoneticPr fontId="4"/>
  </si>
  <si>
    <t>豊崎東小学校</t>
    <rPh sb="0" eb="6">
      <t>トヨサキヒガシシ</t>
    </rPh>
    <phoneticPr fontId="4"/>
  </si>
  <si>
    <t>豊崎本庄小学校</t>
    <rPh sb="0" eb="7">
      <t>トヨサキヒガシシ</t>
    </rPh>
    <phoneticPr fontId="4"/>
  </si>
  <si>
    <t>中津小学校</t>
    <rPh sb="0" eb="5">
      <t>ナカツシ</t>
    </rPh>
    <phoneticPr fontId="4"/>
  </si>
  <si>
    <t>大淀小学校</t>
    <rPh sb="0" eb="5">
      <t>オオヨドシ</t>
    </rPh>
    <phoneticPr fontId="4"/>
  </si>
  <si>
    <t>豊仁小学校</t>
    <rPh sb="0" eb="2">
      <t>トヨニン</t>
    </rPh>
    <rPh sb="2" eb="5">
      <t>シトヨサキ</t>
    </rPh>
    <phoneticPr fontId="4"/>
  </si>
  <si>
    <t>豊崎小学校</t>
    <rPh sb="0" eb="5">
      <t>トヨサキシ</t>
    </rPh>
    <phoneticPr fontId="4"/>
  </si>
  <si>
    <t>大淀中学校</t>
    <rPh sb="0" eb="5">
      <t>オオヨドチ</t>
    </rPh>
    <phoneticPr fontId="4"/>
  </si>
  <si>
    <t>豊崎中学校</t>
    <rPh sb="0" eb="5">
      <t>トヨサキチ</t>
    </rPh>
    <phoneticPr fontId="4"/>
  </si>
  <si>
    <t>新豊崎中学校</t>
    <rPh sb="0" eb="1">
      <t>シン</t>
    </rPh>
    <rPh sb="1" eb="6">
      <t>トヨサキチ</t>
    </rPh>
    <phoneticPr fontId="4"/>
  </si>
  <si>
    <t>桜宮幼稚園</t>
    <rPh sb="0" eb="2">
      <t>サクラノミヤ</t>
    </rPh>
    <rPh sb="2" eb="5">
      <t>ナカオオヨドヨ</t>
    </rPh>
    <phoneticPr fontId="4"/>
  </si>
  <si>
    <t>桜宮小学校</t>
    <rPh sb="0" eb="5">
      <t>サクラノミヤシ</t>
    </rPh>
    <phoneticPr fontId="4"/>
  </si>
  <si>
    <t>中野小学校</t>
    <rPh sb="0" eb="5">
      <t>ナカノシ</t>
    </rPh>
    <phoneticPr fontId="4"/>
  </si>
  <si>
    <t>高倉小学校</t>
    <rPh sb="0" eb="5">
      <t>タカクラシ</t>
    </rPh>
    <phoneticPr fontId="4"/>
  </si>
  <si>
    <t>淀川小学校</t>
    <rPh sb="0" eb="5">
      <t>ヨドガワシ</t>
    </rPh>
    <phoneticPr fontId="4"/>
  </si>
  <si>
    <t>都島小学校</t>
    <rPh sb="0" eb="5">
      <t>ミヤコジマシ</t>
    </rPh>
    <phoneticPr fontId="4"/>
  </si>
  <si>
    <t>内代小学校</t>
    <rPh sb="0" eb="2">
      <t>ウチシロ</t>
    </rPh>
    <rPh sb="2" eb="5">
      <t>シ</t>
    </rPh>
    <phoneticPr fontId="4"/>
  </si>
  <si>
    <t>東都島小学校</t>
    <rPh sb="0" eb="6">
      <t>ヒガシミヤコジマシ</t>
    </rPh>
    <phoneticPr fontId="4"/>
  </si>
  <si>
    <t>大東小学校</t>
    <rPh sb="0" eb="5">
      <t>ダイトウシ</t>
    </rPh>
    <phoneticPr fontId="4"/>
  </si>
  <si>
    <t>友渕小学校</t>
    <rPh sb="0" eb="5">
      <t>トモフチシ</t>
    </rPh>
    <phoneticPr fontId="4"/>
  </si>
  <si>
    <t>高倉中学校</t>
    <rPh sb="0" eb="5">
      <t>タカクラチ</t>
    </rPh>
    <phoneticPr fontId="4"/>
  </si>
  <si>
    <t>桜宮中学校</t>
    <rPh sb="0" eb="5">
      <t>サクラノミヤチ</t>
    </rPh>
    <phoneticPr fontId="4"/>
  </si>
  <si>
    <t>都島中学校</t>
    <rPh sb="0" eb="5">
      <t>ミヤコジマチ</t>
    </rPh>
    <phoneticPr fontId="4"/>
  </si>
  <si>
    <t>淀川中学校</t>
    <rPh sb="0" eb="5">
      <t>ヨドガワチ</t>
    </rPh>
    <phoneticPr fontId="4"/>
  </si>
  <si>
    <t>友渕中学校</t>
    <rPh sb="2" eb="5">
      <t>トモフチチ</t>
    </rPh>
    <phoneticPr fontId="4"/>
  </si>
  <si>
    <t>桜宮高校</t>
    <rPh sb="0" eb="4">
      <t>サクラノミヤココウコウ</t>
    </rPh>
    <phoneticPr fontId="4"/>
  </si>
  <si>
    <t>東高校</t>
    <rPh sb="0" eb="3">
      <t>ヒガシココウコウ</t>
    </rPh>
    <phoneticPr fontId="4"/>
  </si>
  <si>
    <t>都島工業高校</t>
    <rPh sb="0" eb="6">
      <t>ミヤコジマコウギョウコウコウ</t>
    </rPh>
    <phoneticPr fontId="4"/>
  </si>
  <si>
    <t>都島第二工業
高校</t>
    <rPh sb="0" eb="2">
      <t>ミヤコジマ</t>
    </rPh>
    <rPh sb="2" eb="4">
      <t>ダイニ</t>
    </rPh>
    <rPh sb="4" eb="6">
      <t>コウギョウ</t>
    </rPh>
    <rPh sb="7" eb="9">
      <t>コウコウ</t>
    </rPh>
    <phoneticPr fontId="4"/>
  </si>
  <si>
    <t>3.都島</t>
    <rPh sb="2" eb="4">
      <t>ミヤコジマ</t>
    </rPh>
    <phoneticPr fontId="2"/>
  </si>
  <si>
    <t>校園数　　 20校  　　　</t>
    <rPh sb="0" eb="1">
      <t>コウ</t>
    </rPh>
    <rPh sb="1" eb="2">
      <t>エン</t>
    </rPh>
    <rPh sb="2" eb="3">
      <t>スウ</t>
    </rPh>
    <rPh sb="8" eb="9">
      <t>コウ</t>
    </rPh>
    <phoneticPr fontId="2"/>
  </si>
  <si>
    <t>校園数　　  10校 　　　</t>
    <rPh sb="0" eb="1">
      <t>コウ</t>
    </rPh>
    <rPh sb="1" eb="2">
      <t>エン</t>
    </rPh>
    <rPh sb="2" eb="3">
      <t>スウ</t>
    </rPh>
    <rPh sb="9" eb="10">
      <t>コウ</t>
    </rPh>
    <phoneticPr fontId="2"/>
  </si>
  <si>
    <t>4.福島</t>
    <rPh sb="2" eb="4">
      <t>フクシマ</t>
    </rPh>
    <phoneticPr fontId="2"/>
  </si>
  <si>
    <t>校園数　　  15校 　　　</t>
    <rPh sb="0" eb="1">
      <t>コウ</t>
    </rPh>
    <rPh sb="1" eb="2">
      <t>エン</t>
    </rPh>
    <rPh sb="2" eb="3">
      <t>スウ</t>
    </rPh>
    <rPh sb="9" eb="10">
      <t>コウ</t>
    </rPh>
    <phoneticPr fontId="2"/>
  </si>
  <si>
    <t>西野田幼稚園</t>
    <rPh sb="0" eb="6">
      <t>ニシノダヨ</t>
    </rPh>
    <phoneticPr fontId="4"/>
  </si>
  <si>
    <t>貫江田幼稚園</t>
    <rPh sb="0" eb="6">
      <t>カンエダヨ</t>
    </rPh>
    <phoneticPr fontId="4"/>
  </si>
  <si>
    <t>海老江西幼稚園</t>
    <rPh sb="0" eb="7">
      <t>エビエニシヨ</t>
    </rPh>
    <phoneticPr fontId="4"/>
  </si>
  <si>
    <t>福島小学校</t>
    <rPh sb="0" eb="5">
      <t>フクシマシ</t>
    </rPh>
    <phoneticPr fontId="4"/>
  </si>
  <si>
    <t>玉川小学校</t>
    <rPh sb="0" eb="5">
      <t>タマガワシ</t>
    </rPh>
    <phoneticPr fontId="4"/>
  </si>
  <si>
    <t>野田小学校</t>
    <rPh sb="0" eb="5">
      <t>ノダシ</t>
    </rPh>
    <phoneticPr fontId="4"/>
  </si>
  <si>
    <t>吉野小学校</t>
    <rPh sb="0" eb="5">
      <t>ヨシノシ</t>
    </rPh>
    <phoneticPr fontId="4"/>
  </si>
  <si>
    <t>大開小学校</t>
    <rPh sb="0" eb="5">
      <t>タイカイシ</t>
    </rPh>
    <phoneticPr fontId="4"/>
  </si>
  <si>
    <t>鷺州小学校</t>
    <rPh sb="0" eb="5">
      <t>サギスＮスンスシ</t>
    </rPh>
    <phoneticPr fontId="4"/>
  </si>
  <si>
    <t>海老江東小学校</t>
    <rPh sb="0" eb="7">
      <t>エビエヒガシシ</t>
    </rPh>
    <phoneticPr fontId="4"/>
  </si>
  <si>
    <t>海老江西小学校</t>
    <rPh sb="0" eb="7">
      <t>エビエニシシ</t>
    </rPh>
    <phoneticPr fontId="4"/>
  </si>
  <si>
    <t>上福島小学校</t>
    <rPh sb="0" eb="6">
      <t>カミフクシマシ</t>
    </rPh>
    <phoneticPr fontId="4"/>
  </si>
  <si>
    <t>八阪中学校</t>
    <rPh sb="0" eb="5">
      <t>ヤサカチ</t>
    </rPh>
    <phoneticPr fontId="4"/>
  </si>
  <si>
    <t>下福島中学校</t>
    <rPh sb="0" eb="6">
      <t>シモフクシマチ</t>
    </rPh>
    <phoneticPr fontId="4"/>
  </si>
  <si>
    <t>野田中学校</t>
    <rPh sb="0" eb="5">
      <t>ノダチ</t>
    </rPh>
    <phoneticPr fontId="4"/>
  </si>
  <si>
    <t>5.此花</t>
    <rPh sb="2" eb="4">
      <t>コノハナ</t>
    </rPh>
    <phoneticPr fontId="2"/>
  </si>
  <si>
    <t>友渕小学校
分校</t>
    <rPh sb="2" eb="5">
      <t>ショウガッコウ</t>
    </rPh>
    <rPh sb="6" eb="8">
      <t>ブンコウ</t>
    </rPh>
    <phoneticPr fontId="4"/>
  </si>
  <si>
    <t>伝法幼稚園</t>
    <rPh sb="0" eb="5">
      <t>デンポウヨ</t>
    </rPh>
    <phoneticPr fontId="4"/>
  </si>
  <si>
    <t>西九条小学校</t>
    <rPh sb="0" eb="6">
      <t>ニシクジョウシ</t>
    </rPh>
    <phoneticPr fontId="4"/>
  </si>
  <si>
    <t>四貫島小学校</t>
    <rPh sb="0" eb="6">
      <t>シカンジマシ</t>
    </rPh>
    <phoneticPr fontId="4"/>
  </si>
  <si>
    <t>島屋小学校</t>
    <rPh sb="0" eb="5">
      <t>シマヤシ</t>
    </rPh>
    <phoneticPr fontId="4"/>
  </si>
  <si>
    <t>伝法小学校</t>
    <rPh sb="0" eb="5">
      <t>デンポウシ</t>
    </rPh>
    <phoneticPr fontId="4"/>
  </si>
  <si>
    <t>梅香小学校</t>
    <rPh sb="0" eb="5">
      <t>バイカシ</t>
    </rPh>
    <phoneticPr fontId="4"/>
  </si>
  <si>
    <t>高見小学校</t>
    <rPh sb="0" eb="5">
      <t>タカミシ</t>
    </rPh>
    <phoneticPr fontId="4"/>
  </si>
  <si>
    <t>酉島小学校</t>
    <rPh sb="0" eb="5">
      <t>トリシマシ</t>
    </rPh>
    <phoneticPr fontId="4"/>
  </si>
  <si>
    <t>春日出小学校</t>
    <rPh sb="0" eb="6">
      <t>カスガデシ</t>
    </rPh>
    <phoneticPr fontId="4"/>
  </si>
  <si>
    <t>春日出中学校</t>
    <rPh sb="0" eb="6">
      <t>カスガデチコノハナ</t>
    </rPh>
    <phoneticPr fontId="4"/>
  </si>
  <si>
    <t>梅香中学校</t>
    <rPh sb="0" eb="5">
      <t>バイカチ</t>
    </rPh>
    <phoneticPr fontId="4"/>
  </si>
  <si>
    <t>此花中学校</t>
    <rPh sb="2" eb="5">
      <t>チ</t>
    </rPh>
    <phoneticPr fontId="4"/>
  </si>
  <si>
    <t>咲くやこの花
中学校</t>
    <rPh sb="0" eb="1">
      <t>サ</t>
    </rPh>
    <rPh sb="5" eb="6">
      <t>ハナ</t>
    </rPh>
    <rPh sb="7" eb="10">
      <t>チュウガッコウ</t>
    </rPh>
    <phoneticPr fontId="4"/>
  </si>
  <si>
    <t>咲くやこの花
高校</t>
    <rPh sb="0" eb="1">
      <t>サ</t>
    </rPh>
    <rPh sb="5" eb="6">
      <t>ハナ</t>
    </rPh>
    <rPh sb="7" eb="9">
      <t>コウコウ</t>
    </rPh>
    <phoneticPr fontId="4"/>
  </si>
  <si>
    <t>校園数　　   １４校　　　</t>
    <rPh sb="0" eb="1">
      <t>コウ</t>
    </rPh>
    <rPh sb="1" eb="2">
      <t>エン</t>
    </rPh>
    <rPh sb="2" eb="3">
      <t>スウ</t>
    </rPh>
    <rPh sb="10" eb="11">
      <t>コウ</t>
    </rPh>
    <phoneticPr fontId="2"/>
  </si>
  <si>
    <t>愛珠幼稚園</t>
    <rPh sb="0" eb="1">
      <t>アイ</t>
    </rPh>
    <rPh sb="1" eb="2">
      <t>シュ</t>
    </rPh>
    <rPh sb="2" eb="5">
      <t>ヨ</t>
    </rPh>
    <phoneticPr fontId="4"/>
  </si>
  <si>
    <t>銅座幼稚園</t>
    <rPh sb="0" eb="5">
      <t>ドウザヨ</t>
    </rPh>
    <phoneticPr fontId="4"/>
  </si>
  <si>
    <t>玉造幼稚園</t>
    <rPh sb="0" eb="5">
      <t>タマツクリヨ</t>
    </rPh>
    <phoneticPr fontId="4"/>
  </si>
  <si>
    <t>中大江幼稚園</t>
    <rPh sb="0" eb="6">
      <t>ナカオオエヨ</t>
    </rPh>
    <phoneticPr fontId="4"/>
  </si>
  <si>
    <t>玉造小学校</t>
    <rPh sb="0" eb="5">
      <t>タマツクリシ</t>
    </rPh>
    <phoneticPr fontId="4"/>
  </si>
  <si>
    <t>南大江小学校</t>
    <rPh sb="0" eb="6">
      <t>ミナミオオエシタマツクリタ</t>
    </rPh>
    <phoneticPr fontId="4"/>
  </si>
  <si>
    <t>中大江小学校</t>
    <rPh sb="0" eb="6">
      <t>ナカオオエシ</t>
    </rPh>
    <phoneticPr fontId="4"/>
  </si>
  <si>
    <t>開平小学校</t>
    <rPh sb="0" eb="2">
      <t>カイヘイシ</t>
    </rPh>
    <rPh sb="2" eb="5">
      <t>シ</t>
    </rPh>
    <phoneticPr fontId="4"/>
  </si>
  <si>
    <t>東中学校</t>
    <rPh sb="0" eb="4">
      <t>ヒガシチ</t>
    </rPh>
    <phoneticPr fontId="4"/>
  </si>
  <si>
    <t>中央高校</t>
    <rPh sb="0" eb="4">
      <t>チュウオウコウコウ</t>
    </rPh>
    <phoneticPr fontId="4"/>
  </si>
  <si>
    <t>6.中央区東</t>
    <rPh sb="2" eb="6">
      <t>チュウオウクヒガシ</t>
    </rPh>
    <phoneticPr fontId="2"/>
  </si>
  <si>
    <t>校園数　　10校   　　　</t>
    <rPh sb="0" eb="1">
      <t>コウ</t>
    </rPh>
    <rPh sb="1" eb="2">
      <t>エン</t>
    </rPh>
    <rPh sb="2" eb="3">
      <t>スウ</t>
    </rPh>
    <rPh sb="7" eb="8">
      <t>コウ</t>
    </rPh>
    <phoneticPr fontId="2"/>
  </si>
  <si>
    <t>7.中央区南</t>
    <rPh sb="2" eb="6">
      <t>チュウオウクミナミ</t>
    </rPh>
    <phoneticPr fontId="2"/>
  </si>
  <si>
    <t>校園数　　8校   　　　</t>
    <rPh sb="0" eb="1">
      <t>コウ</t>
    </rPh>
    <rPh sb="1" eb="2">
      <t>エン</t>
    </rPh>
    <rPh sb="2" eb="3">
      <t>スウ</t>
    </rPh>
    <rPh sb="6" eb="7">
      <t>コウ</t>
    </rPh>
    <phoneticPr fontId="2"/>
  </si>
  <si>
    <t>桃園幼稚園</t>
    <rPh sb="0" eb="5">
      <t>モモゾノヨ</t>
    </rPh>
    <phoneticPr fontId="4"/>
  </si>
  <si>
    <t>南幼稚園</t>
    <rPh sb="0" eb="4">
      <t>ミナミヨ</t>
    </rPh>
    <phoneticPr fontId="4"/>
  </si>
  <si>
    <t>高津小学校</t>
    <rPh sb="0" eb="5">
      <t>コウヅシ</t>
    </rPh>
    <phoneticPr fontId="4"/>
  </si>
  <si>
    <t>南小学校</t>
    <rPh sb="0" eb="4">
      <t>ミナミシ</t>
    </rPh>
    <phoneticPr fontId="4"/>
  </si>
  <si>
    <t>中央小学校</t>
    <rPh sb="0" eb="5">
      <t>チュオウシ</t>
    </rPh>
    <phoneticPr fontId="4"/>
  </si>
  <si>
    <t>南中学校</t>
    <rPh sb="0" eb="4">
      <t>ミナミチ</t>
    </rPh>
    <phoneticPr fontId="4"/>
  </si>
  <si>
    <t>上町中学校</t>
    <rPh sb="0" eb="5">
      <t>ウエマチチ</t>
    </rPh>
    <phoneticPr fontId="4"/>
  </si>
  <si>
    <t>南高校</t>
    <rPh sb="0" eb="3">
      <t>ミナミコウコウ</t>
    </rPh>
    <phoneticPr fontId="4"/>
  </si>
  <si>
    <t>8.西</t>
    <rPh sb="2" eb="3">
      <t>ニシ</t>
    </rPh>
    <phoneticPr fontId="2"/>
  </si>
  <si>
    <t>九条幼稚園</t>
    <rPh sb="0" eb="5">
      <t>クジョウヨ</t>
    </rPh>
    <phoneticPr fontId="4"/>
  </si>
  <si>
    <t>靱幼稚園</t>
    <rPh sb="0" eb="4">
      <t>ウツボヨ</t>
    </rPh>
    <phoneticPr fontId="4"/>
  </si>
  <si>
    <t>日吉幼稚園</t>
    <rPh sb="0" eb="5">
      <t>ヒヨシヨ</t>
    </rPh>
    <phoneticPr fontId="4"/>
  </si>
  <si>
    <t>西船場小学校</t>
    <rPh sb="0" eb="6">
      <t>ニシセンバシ</t>
    </rPh>
    <phoneticPr fontId="4"/>
  </si>
  <si>
    <t>日吉小学校</t>
    <rPh sb="0" eb="5">
      <t>ヒヨシシ</t>
    </rPh>
    <phoneticPr fontId="4"/>
  </si>
  <si>
    <t>九条南小学校</t>
    <rPh sb="0" eb="6">
      <t>クジョウヒガシシ</t>
    </rPh>
    <phoneticPr fontId="4"/>
  </si>
  <si>
    <t>九条東小学校</t>
    <rPh sb="0" eb="6">
      <t>クジョウヒガシシ</t>
    </rPh>
    <phoneticPr fontId="4"/>
  </si>
  <si>
    <t>九条北小学校</t>
    <rPh sb="0" eb="6">
      <t>クジョウヒガシシ</t>
    </rPh>
    <phoneticPr fontId="4"/>
  </si>
  <si>
    <t>本田小学校</t>
    <rPh sb="0" eb="5">
      <t>ホンダシ</t>
    </rPh>
    <phoneticPr fontId="4"/>
  </si>
  <si>
    <t>堀江小学校</t>
    <rPh sb="0" eb="5">
      <t>ホリエシ</t>
    </rPh>
    <phoneticPr fontId="4"/>
  </si>
  <si>
    <t>明治小学校</t>
    <rPh sb="0" eb="5">
      <t>メイジシ</t>
    </rPh>
    <phoneticPr fontId="4"/>
  </si>
  <si>
    <t>西中学校</t>
    <rPh sb="0" eb="4">
      <t>ニシチ</t>
    </rPh>
    <phoneticPr fontId="4"/>
  </si>
  <si>
    <t>花乃井中学校</t>
    <rPh sb="0" eb="6">
      <t>ハナノイチ</t>
    </rPh>
    <phoneticPr fontId="4"/>
  </si>
  <si>
    <t>堀江中学校</t>
    <rPh sb="0" eb="5">
      <t>ホリエチ</t>
    </rPh>
    <phoneticPr fontId="4"/>
  </si>
  <si>
    <t>西高校</t>
    <rPh sb="0" eb="1">
      <t>ニシ</t>
    </rPh>
    <rPh sb="1" eb="3">
      <t>コウコウ</t>
    </rPh>
    <phoneticPr fontId="4"/>
  </si>
  <si>
    <t>9.港</t>
    <rPh sb="2" eb="3">
      <t>ミナト</t>
    </rPh>
    <phoneticPr fontId="2"/>
  </si>
  <si>
    <t>校園数　　 17校  　　　</t>
    <rPh sb="0" eb="1">
      <t>コウ</t>
    </rPh>
    <rPh sb="1" eb="2">
      <t>エン</t>
    </rPh>
    <rPh sb="2" eb="3">
      <t>スウ</t>
    </rPh>
    <rPh sb="8" eb="9">
      <t>コウ</t>
    </rPh>
    <phoneticPr fontId="2"/>
  </si>
  <si>
    <t>三先幼稚園</t>
    <rPh sb="0" eb="2">
      <t>サンサキ</t>
    </rPh>
    <rPh sb="2" eb="5">
      <t>ヨ</t>
    </rPh>
    <phoneticPr fontId="4"/>
  </si>
  <si>
    <t>市岡小学校</t>
    <rPh sb="0" eb="2">
      <t>イチオカヨ</t>
    </rPh>
    <rPh sb="2" eb="5">
      <t>ショウガッコウ</t>
    </rPh>
    <phoneticPr fontId="4"/>
  </si>
  <si>
    <t>磯路小学校</t>
    <rPh sb="0" eb="5">
      <t>イソジシ</t>
    </rPh>
    <phoneticPr fontId="4"/>
  </si>
  <si>
    <t>三先小学校</t>
    <rPh sb="0" eb="5">
      <t>サンサキシ</t>
    </rPh>
    <phoneticPr fontId="4"/>
  </si>
  <si>
    <t>田中小学校</t>
    <rPh sb="0" eb="5">
      <t>タナカシ</t>
    </rPh>
    <phoneticPr fontId="4"/>
  </si>
  <si>
    <t>八幡屋小学校</t>
    <rPh sb="0" eb="6">
      <t>ハチマンヤシ</t>
    </rPh>
    <phoneticPr fontId="4"/>
  </si>
  <si>
    <t>波除小学校</t>
    <rPh sb="0" eb="2">
      <t>ナミヨ</t>
    </rPh>
    <rPh sb="2" eb="5">
      <t>シ</t>
    </rPh>
    <phoneticPr fontId="4"/>
  </si>
  <si>
    <t>築港小学校</t>
    <rPh sb="0" eb="5">
      <t>チッコウシ</t>
    </rPh>
    <phoneticPr fontId="4"/>
  </si>
  <si>
    <t>南市岡小学校</t>
    <rPh sb="0" eb="6">
      <t>ミナミイチオカシ</t>
    </rPh>
    <phoneticPr fontId="4"/>
  </si>
  <si>
    <t>港晴小学校</t>
    <rPh sb="0" eb="2">
      <t>ミナトハ</t>
    </rPh>
    <rPh sb="2" eb="5">
      <t>シ</t>
    </rPh>
    <phoneticPr fontId="4"/>
  </si>
  <si>
    <t>弁天小学校</t>
    <rPh sb="0" eb="5">
      <t>ベンテンシ</t>
    </rPh>
    <phoneticPr fontId="4"/>
  </si>
  <si>
    <t>池島小学校</t>
    <rPh sb="0" eb="5">
      <t>イケジマシ</t>
    </rPh>
    <phoneticPr fontId="4"/>
  </si>
  <si>
    <t>市岡中学校</t>
    <rPh sb="0" eb="5">
      <t>イチオカチ</t>
    </rPh>
    <phoneticPr fontId="4"/>
  </si>
  <si>
    <t>港中学校</t>
    <rPh sb="0" eb="1">
      <t>ミナトＳ</t>
    </rPh>
    <rPh sb="1" eb="4">
      <t>チ</t>
    </rPh>
    <phoneticPr fontId="4"/>
  </si>
  <si>
    <t>港南中学校</t>
    <rPh sb="0" eb="5">
      <t>ミナトミナミチ</t>
    </rPh>
    <phoneticPr fontId="4"/>
  </si>
  <si>
    <t>市岡東中学校</t>
    <rPh sb="0" eb="6">
      <t>イチオカヒガシチ</t>
    </rPh>
    <phoneticPr fontId="4"/>
  </si>
  <si>
    <t>築港中学校</t>
    <rPh sb="0" eb="2">
      <t>チッコウチュ</t>
    </rPh>
    <rPh sb="2" eb="5">
      <t>チ</t>
    </rPh>
    <phoneticPr fontId="4"/>
  </si>
  <si>
    <t>10.大正</t>
    <rPh sb="3" eb="5">
      <t>タイショウ</t>
    </rPh>
    <phoneticPr fontId="2"/>
  </si>
  <si>
    <t>校園数　　 16校  　　　</t>
    <rPh sb="0" eb="1">
      <t>コウ</t>
    </rPh>
    <rPh sb="1" eb="2">
      <t>エン</t>
    </rPh>
    <rPh sb="2" eb="3">
      <t>スウ</t>
    </rPh>
    <rPh sb="8" eb="9">
      <t>コウ</t>
    </rPh>
    <phoneticPr fontId="2"/>
  </si>
  <si>
    <t>三軒家西幼稚園</t>
    <rPh sb="0" eb="3">
      <t>サンゲンヤＭ</t>
    </rPh>
    <rPh sb="3" eb="7">
      <t>ニシヨ</t>
    </rPh>
    <phoneticPr fontId="4"/>
  </si>
  <si>
    <t>三軒家西小学校</t>
    <rPh sb="0" eb="7">
      <t>サンゲンヤニシシ</t>
    </rPh>
    <phoneticPr fontId="4"/>
  </si>
  <si>
    <t>泉尾東小学校</t>
    <rPh sb="0" eb="6">
      <t>イズオヒガシシ</t>
    </rPh>
    <phoneticPr fontId="4"/>
  </si>
  <si>
    <t>中泉尾小学校</t>
    <rPh sb="0" eb="6">
      <t>ナカイズオシ</t>
    </rPh>
    <phoneticPr fontId="4"/>
  </si>
  <si>
    <t>北恩加島小学校</t>
    <rPh sb="0" eb="7">
      <t>キタオカジマオンカジマシ</t>
    </rPh>
    <phoneticPr fontId="4"/>
  </si>
  <si>
    <t>南恩加島小学校</t>
    <rPh sb="0" eb="7">
      <t>ミナミオンカジマシ</t>
    </rPh>
    <phoneticPr fontId="4"/>
  </si>
  <si>
    <t>鶴町小学校</t>
    <rPh sb="0" eb="5">
      <t>ツルマチシ</t>
    </rPh>
    <phoneticPr fontId="4"/>
  </si>
  <si>
    <t>泉尾北小学校</t>
    <rPh sb="0" eb="6">
      <t>イズオキタシ</t>
    </rPh>
    <phoneticPr fontId="4"/>
  </si>
  <si>
    <t>平尾小学校</t>
    <rPh sb="0" eb="5">
      <t>ヒラオシ</t>
    </rPh>
    <phoneticPr fontId="4"/>
  </si>
  <si>
    <t>三軒家東小学校</t>
    <rPh sb="0" eb="7">
      <t>サンゲンヤヒガシシ</t>
    </rPh>
    <phoneticPr fontId="4"/>
  </si>
  <si>
    <t>小林小学校</t>
    <rPh sb="0" eb="5">
      <t>コバヤシシ</t>
    </rPh>
    <phoneticPr fontId="4"/>
  </si>
  <si>
    <t>大正東中学校</t>
    <rPh sb="0" eb="3">
      <t>タイショウヒガシシシ</t>
    </rPh>
    <rPh sb="3" eb="6">
      <t>チ</t>
    </rPh>
    <phoneticPr fontId="4"/>
  </si>
  <si>
    <t>大正中央中学校</t>
    <rPh sb="0" eb="2">
      <t>タイショウＹ</t>
    </rPh>
    <rPh sb="2" eb="7">
      <t>チュウオウチ</t>
    </rPh>
    <phoneticPr fontId="4"/>
  </si>
  <si>
    <t>大正西中学校</t>
    <rPh sb="0" eb="6">
      <t>タイショウニシチ</t>
    </rPh>
    <phoneticPr fontId="4"/>
  </si>
  <si>
    <t>大正北中学校</t>
    <rPh sb="0" eb="6">
      <t>タイショウキタチ</t>
    </rPh>
    <phoneticPr fontId="4"/>
  </si>
  <si>
    <t>泉尾工業高校</t>
    <rPh sb="0" eb="6">
      <t>イズオコウギョウコウコウ</t>
    </rPh>
    <phoneticPr fontId="4"/>
  </si>
  <si>
    <t>11.天王寺</t>
    <rPh sb="3" eb="6">
      <t>テンノウジ</t>
    </rPh>
    <phoneticPr fontId="2"/>
  </si>
  <si>
    <t>五条幼稚園</t>
    <rPh sb="0" eb="2">
      <t>ゴジョウ</t>
    </rPh>
    <rPh sb="2" eb="5">
      <t>ヨウチエン</t>
    </rPh>
    <phoneticPr fontId="4"/>
  </si>
  <si>
    <t>真田山幼稚園</t>
    <rPh sb="0" eb="6">
      <t>サナダヤマヨ</t>
    </rPh>
    <phoneticPr fontId="4"/>
  </si>
  <si>
    <t>味原幼稚園</t>
    <rPh sb="0" eb="5">
      <t>アジハラヨ</t>
    </rPh>
    <phoneticPr fontId="4"/>
  </si>
  <si>
    <t>大江幼稚園</t>
    <rPh sb="0" eb="5">
      <t>オオエヨ</t>
    </rPh>
    <phoneticPr fontId="4"/>
  </si>
  <si>
    <t>生魂幼稚園</t>
    <rPh sb="0" eb="1">
      <t>イクタマ</t>
    </rPh>
    <rPh sb="1" eb="2">
      <t>タ</t>
    </rPh>
    <rPh sb="2" eb="5">
      <t>ヨ</t>
    </rPh>
    <phoneticPr fontId="4"/>
  </si>
  <si>
    <t>真田山小学校</t>
    <rPh sb="0" eb="6">
      <t>サナダヤマシ</t>
    </rPh>
    <phoneticPr fontId="4"/>
  </si>
  <si>
    <t>味原小学校</t>
    <rPh sb="0" eb="5">
      <t>アジハラシ</t>
    </rPh>
    <phoneticPr fontId="4"/>
  </si>
  <si>
    <t>桃陽小学校</t>
    <rPh sb="0" eb="5">
      <t>トウヨウシ</t>
    </rPh>
    <phoneticPr fontId="4"/>
  </si>
  <si>
    <t>五条小学校</t>
    <rPh sb="0" eb="2">
      <t>ゴジョウ</t>
    </rPh>
    <rPh sb="2" eb="5">
      <t>ショウガッコウ</t>
    </rPh>
    <phoneticPr fontId="4"/>
  </si>
  <si>
    <t>聖和小学校</t>
    <rPh sb="0" eb="5">
      <t>セイワシ</t>
    </rPh>
    <phoneticPr fontId="4"/>
  </si>
  <si>
    <t>大江小学校</t>
    <rPh sb="0" eb="5">
      <t>オオエシ</t>
    </rPh>
    <phoneticPr fontId="4"/>
  </si>
  <si>
    <t>生魂小学校</t>
    <rPh sb="2" eb="5">
      <t>シ</t>
    </rPh>
    <phoneticPr fontId="4"/>
  </si>
  <si>
    <t>天王寺小学校</t>
    <rPh sb="0" eb="6">
      <t>テンノウジシ</t>
    </rPh>
    <phoneticPr fontId="4"/>
  </si>
  <si>
    <t>天王寺中学校</t>
    <rPh sb="0" eb="6">
      <t>テンノウジチ</t>
    </rPh>
    <phoneticPr fontId="4"/>
  </si>
  <si>
    <t>夕陽丘中学校</t>
    <rPh sb="0" eb="6">
      <t>ユウヒガオカチ</t>
    </rPh>
    <phoneticPr fontId="4"/>
  </si>
  <si>
    <t>高津中学校</t>
    <rPh sb="0" eb="5">
      <t>コウヅチ</t>
    </rPh>
    <phoneticPr fontId="4"/>
  </si>
  <si>
    <t>大阪ﾋﾞｼﾞﾈｽ
ﾌﾛﾝﾃｨｱ高校</t>
    <rPh sb="0" eb="2">
      <t>オオサカ</t>
    </rPh>
    <rPh sb="15" eb="17">
      <t>コウコウ</t>
    </rPh>
    <phoneticPr fontId="4"/>
  </si>
  <si>
    <t>日東幼稚園</t>
    <rPh sb="0" eb="5">
      <t>ニットウヨ</t>
    </rPh>
    <phoneticPr fontId="4"/>
  </si>
  <si>
    <t>立葉幼稚園</t>
    <rPh sb="0" eb="5">
      <t>リツハヨ</t>
    </rPh>
    <phoneticPr fontId="4"/>
  </si>
  <si>
    <t>栄小学校</t>
    <rPh sb="0" eb="4">
      <t>サカエシ</t>
    </rPh>
    <phoneticPr fontId="4"/>
  </si>
  <si>
    <t>難波元町小学校</t>
    <rPh sb="0" eb="7">
      <t>ナンバモヨマチモトマチシ</t>
    </rPh>
    <phoneticPr fontId="4"/>
  </si>
  <si>
    <t>大国小学校</t>
    <rPh sb="0" eb="5">
      <t>ダイコクシ</t>
    </rPh>
    <phoneticPr fontId="4"/>
  </si>
  <si>
    <t>敷津小学校</t>
    <rPh sb="0" eb="5">
      <t>シキツシ</t>
    </rPh>
    <phoneticPr fontId="4"/>
  </si>
  <si>
    <t>塩草立葉小学校</t>
    <rPh sb="0" eb="2">
      <t>シオクサ</t>
    </rPh>
    <rPh sb="2" eb="4">
      <t>タテバ</t>
    </rPh>
    <rPh sb="4" eb="7">
      <t>ショウガッコウ</t>
    </rPh>
    <phoneticPr fontId="4"/>
  </si>
  <si>
    <t>浪速小学校</t>
    <rPh sb="0" eb="2">
      <t>ナニワ</t>
    </rPh>
    <rPh sb="2" eb="5">
      <t>ショウガッコウ</t>
    </rPh>
    <phoneticPr fontId="4"/>
  </si>
  <si>
    <t>難波中学校</t>
    <rPh sb="0" eb="5">
      <t>ナンバチ</t>
    </rPh>
    <phoneticPr fontId="4"/>
  </si>
  <si>
    <t>日本橋中学校</t>
    <rPh sb="0" eb="6">
      <t>ニホンバシチ</t>
    </rPh>
    <phoneticPr fontId="4"/>
  </si>
  <si>
    <t>木津中学校</t>
    <rPh sb="0" eb="5">
      <t>キヅチ</t>
    </rPh>
    <phoneticPr fontId="4"/>
  </si>
  <si>
    <t>12.浪速</t>
    <rPh sb="3" eb="5">
      <t>ナニワ</t>
    </rPh>
    <phoneticPr fontId="2"/>
  </si>
  <si>
    <t>校園数　　11校   　　　</t>
    <rPh sb="0" eb="1">
      <t>コウ</t>
    </rPh>
    <rPh sb="1" eb="2">
      <t>エン</t>
    </rPh>
    <rPh sb="2" eb="3">
      <t>スウ</t>
    </rPh>
    <rPh sb="7" eb="8">
      <t>コウ</t>
    </rPh>
    <phoneticPr fontId="2"/>
  </si>
  <si>
    <t>13.西淀川</t>
    <rPh sb="3" eb="6">
      <t>ニシヨドガワ</t>
    </rPh>
    <phoneticPr fontId="2"/>
  </si>
  <si>
    <t>校園数　　 21校  　　　</t>
    <rPh sb="0" eb="1">
      <t>コウ</t>
    </rPh>
    <rPh sb="1" eb="2">
      <t>エン</t>
    </rPh>
    <rPh sb="2" eb="3">
      <t>スウ</t>
    </rPh>
    <rPh sb="8" eb="9">
      <t>コウ</t>
    </rPh>
    <phoneticPr fontId="2"/>
  </si>
  <si>
    <t>姫島幼稚園</t>
    <rPh sb="0" eb="5">
      <t>ヒメサトヨ</t>
    </rPh>
    <phoneticPr fontId="4"/>
  </si>
  <si>
    <t>野里幼稚園</t>
    <rPh sb="0" eb="5">
      <t>ノザトヨ</t>
    </rPh>
    <phoneticPr fontId="4"/>
  </si>
  <si>
    <t>大和田幼稚園</t>
    <rPh sb="0" eb="6">
      <t>オオワダヨ</t>
    </rPh>
    <phoneticPr fontId="4"/>
  </si>
  <si>
    <t>柏里小学校</t>
    <rPh sb="0" eb="5">
      <t>カシワザトシ</t>
    </rPh>
    <phoneticPr fontId="4"/>
  </si>
  <si>
    <t>野里小学校</t>
    <rPh sb="0" eb="5">
      <t>ノザトシ</t>
    </rPh>
    <phoneticPr fontId="4"/>
  </si>
  <si>
    <t>姫里小学校</t>
    <rPh sb="0" eb="5">
      <t>ヒメサトシ</t>
    </rPh>
    <phoneticPr fontId="4"/>
  </si>
  <si>
    <t>姫島小学校</t>
    <rPh sb="0" eb="5">
      <t>ヒメジマシ</t>
    </rPh>
    <phoneticPr fontId="4"/>
  </si>
  <si>
    <t>福小学校</t>
    <rPh sb="0" eb="4">
      <t>フクシ</t>
    </rPh>
    <phoneticPr fontId="4"/>
  </si>
  <si>
    <t>大和田小学校</t>
    <rPh sb="0" eb="6">
      <t>オオワダシ</t>
    </rPh>
    <phoneticPr fontId="4"/>
  </si>
  <si>
    <t>川北小学校</t>
    <rPh sb="0" eb="5">
      <t>カワキタシ</t>
    </rPh>
    <phoneticPr fontId="4"/>
  </si>
  <si>
    <t>佃小学校</t>
    <rPh sb="0" eb="4">
      <t>ツクダシ</t>
    </rPh>
    <phoneticPr fontId="4"/>
  </si>
  <si>
    <t>香簑小学校</t>
    <rPh sb="0" eb="5">
      <t>カミノシ</t>
    </rPh>
    <phoneticPr fontId="4"/>
  </si>
  <si>
    <t>歌島小学校</t>
    <rPh sb="0" eb="5">
      <t>ウタジマシ</t>
    </rPh>
    <phoneticPr fontId="4"/>
  </si>
  <si>
    <t>出来島小学校</t>
    <rPh sb="0" eb="6">
      <t>デキシマシ</t>
    </rPh>
    <phoneticPr fontId="4"/>
  </si>
  <si>
    <t>佃西小学校</t>
    <rPh sb="0" eb="5">
      <t>ツクダニシシ</t>
    </rPh>
    <phoneticPr fontId="4"/>
  </si>
  <si>
    <t>御幣島小学校</t>
    <rPh sb="0" eb="3">
      <t>ミテジマ</t>
    </rPh>
    <rPh sb="3" eb="6">
      <t>ショウガッコウ</t>
    </rPh>
    <phoneticPr fontId="4"/>
  </si>
  <si>
    <t>淀中学校</t>
    <rPh sb="0" eb="4">
      <t>ヨドチ</t>
    </rPh>
    <phoneticPr fontId="4"/>
  </si>
  <si>
    <t>西淀中学校</t>
    <rPh sb="0" eb="5">
      <t>ニシヨドチ</t>
    </rPh>
    <phoneticPr fontId="4"/>
  </si>
  <si>
    <t>歌島中学校</t>
    <rPh sb="0" eb="5">
      <t>ウタジマチ</t>
    </rPh>
    <phoneticPr fontId="4"/>
  </si>
  <si>
    <t>佃中学校</t>
    <rPh sb="0" eb="4">
      <t>ツクダチ</t>
    </rPh>
    <phoneticPr fontId="4"/>
  </si>
  <si>
    <t>淀商業高校</t>
    <rPh sb="0" eb="5">
      <t>ヨドショウギョウコウコウ</t>
    </rPh>
    <phoneticPr fontId="4"/>
  </si>
  <si>
    <r>
      <t>令和３年度大阪市立学校園教室内空気環境検査結果　一覧表　　　　</t>
    </r>
    <r>
      <rPr>
        <sz val="16"/>
        <rFont val="ＭＳ Ｐ明朝"/>
        <family val="1"/>
        <charset val="128"/>
      </rPr>
      <t>提出期限3月5日</t>
    </r>
    <rPh sb="0" eb="2">
      <t>レイワ</t>
    </rPh>
    <rPh sb="3" eb="5">
      <t>ネンド</t>
    </rPh>
    <rPh sb="5" eb="8">
      <t>オオサカシ</t>
    </rPh>
    <rPh sb="8" eb="9">
      <t>リツ</t>
    </rPh>
    <rPh sb="9" eb="11">
      <t>ガッコウ</t>
    </rPh>
    <rPh sb="11" eb="12">
      <t>エン</t>
    </rPh>
    <rPh sb="12" eb="15">
      <t>キョウシツナイ</t>
    </rPh>
    <rPh sb="15" eb="17">
      <t>クウキ</t>
    </rPh>
    <rPh sb="17" eb="19">
      <t>カンキョウ</t>
    </rPh>
    <rPh sb="19" eb="21">
      <t>ケンサ</t>
    </rPh>
    <rPh sb="21" eb="23">
      <t>ケッカ</t>
    </rPh>
    <rPh sb="24" eb="26">
      <t>イチラン</t>
    </rPh>
    <rPh sb="26" eb="27">
      <t>ヒョウ</t>
    </rPh>
    <rPh sb="31" eb="35">
      <t>テイシュツキゲン</t>
    </rPh>
    <rPh sb="36" eb="37">
      <t>ガツ</t>
    </rPh>
    <rPh sb="38" eb="39">
      <t>ニチ</t>
    </rPh>
    <phoneticPr fontId="2"/>
  </si>
  <si>
    <t>西中島幼稚園</t>
    <rPh sb="0" eb="3">
      <t>ニシナカジマイ</t>
    </rPh>
    <rPh sb="3" eb="6">
      <t>ヨ</t>
    </rPh>
    <phoneticPr fontId="4"/>
  </si>
  <si>
    <t>田川幼稚園</t>
    <rPh sb="0" eb="5">
      <t>タガワヨ</t>
    </rPh>
    <phoneticPr fontId="4"/>
  </si>
  <si>
    <t>新高幼稚園</t>
    <rPh sb="0" eb="5">
      <t>ニイタカヨ</t>
    </rPh>
    <phoneticPr fontId="4"/>
  </si>
  <si>
    <t>神津小学校</t>
    <rPh sb="0" eb="2">
      <t>カミツ</t>
    </rPh>
    <rPh sb="2" eb="5">
      <t>シ</t>
    </rPh>
    <phoneticPr fontId="4"/>
  </si>
  <si>
    <t>田川小学校</t>
    <rPh sb="0" eb="5">
      <t>タガワシ</t>
    </rPh>
    <phoneticPr fontId="4"/>
  </si>
  <si>
    <t>加島小学校</t>
    <rPh sb="0" eb="5">
      <t>カシマシ</t>
    </rPh>
    <phoneticPr fontId="4"/>
  </si>
  <si>
    <t>三津屋小学校</t>
    <rPh sb="0" eb="6">
      <t>ミツヤシ</t>
    </rPh>
    <phoneticPr fontId="4"/>
  </si>
  <si>
    <t>新高小学校</t>
    <rPh sb="0" eb="5">
      <t>ニイタカシ</t>
    </rPh>
    <phoneticPr fontId="4"/>
  </si>
  <si>
    <t>野中小学校</t>
    <rPh sb="0" eb="5">
      <t>ノナカシ</t>
    </rPh>
    <phoneticPr fontId="4"/>
  </si>
  <si>
    <t>十三小学校</t>
    <rPh sb="0" eb="5">
      <t>１３シ</t>
    </rPh>
    <phoneticPr fontId="4"/>
  </si>
  <si>
    <t>木川小学校</t>
    <rPh sb="0" eb="5">
      <t>キカワシ</t>
    </rPh>
    <phoneticPr fontId="4"/>
  </si>
  <si>
    <t>三国小学校</t>
    <rPh sb="0" eb="5">
      <t>ミクニシ</t>
    </rPh>
    <phoneticPr fontId="4"/>
  </si>
  <si>
    <t>北中島小学校</t>
    <rPh sb="0" eb="6">
      <t>キタナカジマシ</t>
    </rPh>
    <phoneticPr fontId="4"/>
  </si>
  <si>
    <t>西中島小学校</t>
    <rPh sb="0" eb="6">
      <t>ニシナカジマシキ</t>
    </rPh>
    <phoneticPr fontId="4"/>
  </si>
  <si>
    <t>塚本小学校</t>
    <rPh sb="0" eb="5">
      <t>ツカモトシ</t>
    </rPh>
    <phoneticPr fontId="4"/>
  </si>
  <si>
    <t>木川南小学校</t>
    <rPh sb="0" eb="6">
      <t>キカワミナミシ</t>
    </rPh>
    <phoneticPr fontId="4"/>
  </si>
  <si>
    <t>東三国小学校</t>
    <rPh sb="0" eb="1">
      <t>シンヒガシ</t>
    </rPh>
    <rPh sb="1" eb="6">
      <t>ミクニシ</t>
    </rPh>
    <phoneticPr fontId="4"/>
  </si>
  <si>
    <t>西三国小学校</t>
    <rPh sb="0" eb="6">
      <t>ニシミクニシ</t>
    </rPh>
    <phoneticPr fontId="4"/>
  </si>
  <si>
    <t>新東三国小学校</t>
    <rPh sb="1" eb="2">
      <t>シンヒガシ</t>
    </rPh>
    <rPh sb="2" eb="7">
      <t>ミクニシ</t>
    </rPh>
    <phoneticPr fontId="4"/>
  </si>
  <si>
    <t>宮原小学校</t>
    <rPh sb="0" eb="5">
      <t>ミヤハラシ</t>
    </rPh>
    <phoneticPr fontId="4"/>
  </si>
  <si>
    <t>十三中学校</t>
    <rPh sb="0" eb="5">
      <t>１３チ</t>
    </rPh>
    <phoneticPr fontId="4"/>
  </si>
  <si>
    <t>新北野中学校</t>
    <rPh sb="0" eb="6">
      <t>シンキタノチ</t>
    </rPh>
    <phoneticPr fontId="4"/>
  </si>
  <si>
    <t>三国中学校</t>
    <rPh sb="0" eb="5">
      <t>ミクニチ</t>
    </rPh>
    <phoneticPr fontId="4"/>
  </si>
  <si>
    <t>美津島中学校</t>
    <rPh sb="0" eb="6">
      <t>ミツシマチ</t>
    </rPh>
    <phoneticPr fontId="4"/>
  </si>
  <si>
    <t>東三国中学校</t>
    <rPh sb="0" eb="6">
      <t>ヒガシミクニチ</t>
    </rPh>
    <phoneticPr fontId="4"/>
  </si>
  <si>
    <t>宮原中学校</t>
    <rPh sb="0" eb="5">
      <t>ミヤハラチ</t>
    </rPh>
    <phoneticPr fontId="4"/>
  </si>
  <si>
    <t>東淀川工業高校</t>
    <rPh sb="0" eb="3">
      <t>ヒガシヨドガワ</t>
    </rPh>
    <rPh sb="3" eb="5">
      <t>コウギョウ</t>
    </rPh>
    <rPh sb="5" eb="7">
      <t>コウコウ</t>
    </rPh>
    <phoneticPr fontId="4"/>
  </si>
  <si>
    <t>14.淀川</t>
    <rPh sb="3" eb="5">
      <t>ヨドガワ</t>
    </rPh>
    <phoneticPr fontId="2"/>
  </si>
  <si>
    <t>校園数　　27校   　　　</t>
    <rPh sb="0" eb="1">
      <t>コウ</t>
    </rPh>
    <rPh sb="1" eb="2">
      <t>エン</t>
    </rPh>
    <rPh sb="2" eb="3">
      <t>スウ</t>
    </rPh>
    <rPh sb="7" eb="8">
      <t>コウ</t>
    </rPh>
    <phoneticPr fontId="2"/>
  </si>
  <si>
    <t>15.東淀川</t>
    <rPh sb="3" eb="6">
      <t>ヒガシヨドガワ</t>
    </rPh>
    <phoneticPr fontId="2"/>
  </si>
  <si>
    <t>東淡路小学校</t>
    <rPh sb="0" eb="6">
      <t>ヒガシアワジシ</t>
    </rPh>
    <phoneticPr fontId="4"/>
  </si>
  <si>
    <t>西淡路小学校</t>
    <rPh sb="0" eb="1">
      <t>ニシ</t>
    </rPh>
    <rPh sb="1" eb="6">
      <t>アワジシ</t>
    </rPh>
    <phoneticPr fontId="4"/>
  </si>
  <si>
    <t>菅原小学校</t>
    <rPh sb="0" eb="5">
      <t>スガハラシ</t>
    </rPh>
    <phoneticPr fontId="4"/>
  </si>
  <si>
    <t>新庄小学校</t>
    <rPh sb="0" eb="5">
      <t>シンジョウシ</t>
    </rPh>
    <phoneticPr fontId="4"/>
  </si>
  <si>
    <t>大隅東小学校</t>
    <rPh sb="0" eb="6">
      <t>オオスミヒガシシ</t>
    </rPh>
    <phoneticPr fontId="4"/>
  </si>
  <si>
    <t>豊里小学校</t>
    <rPh sb="0" eb="5">
      <t>トヨサトシ</t>
    </rPh>
    <phoneticPr fontId="4"/>
  </si>
  <si>
    <t>啓発小学校</t>
    <rPh sb="0" eb="5">
      <t>ケイハツシ</t>
    </rPh>
    <phoneticPr fontId="4"/>
  </si>
  <si>
    <t>小松小学校</t>
    <rPh sb="0" eb="5">
      <t>コマツシ</t>
    </rPh>
    <phoneticPr fontId="4"/>
  </si>
  <si>
    <t>下新庄小学校</t>
    <rPh sb="0" eb="3">
      <t>シモシンジョウ</t>
    </rPh>
    <rPh sb="3" eb="6">
      <t>シ</t>
    </rPh>
    <phoneticPr fontId="4"/>
  </si>
  <si>
    <t>井高野小学校</t>
    <rPh sb="0" eb="6">
      <t>イダカノシ</t>
    </rPh>
    <phoneticPr fontId="4"/>
  </si>
  <si>
    <t>大桐小学校</t>
    <rPh sb="0" eb="5">
      <t>オオキリシ</t>
    </rPh>
    <phoneticPr fontId="4"/>
  </si>
  <si>
    <t>豊新小学校</t>
    <rPh sb="0" eb="5">
      <t>トヨシンシ</t>
    </rPh>
    <phoneticPr fontId="4"/>
  </si>
  <si>
    <t>東井高野小学校</t>
    <rPh sb="0" eb="7">
      <t>ヒガシイダカノシ</t>
    </rPh>
    <phoneticPr fontId="4"/>
  </si>
  <si>
    <t>大隅西小学校</t>
    <rPh sb="0" eb="6">
      <t>オオスミニシシ</t>
    </rPh>
    <phoneticPr fontId="4"/>
  </si>
  <si>
    <t>豊里南小学校</t>
    <rPh sb="0" eb="6">
      <t>トヨサトミナミシ</t>
    </rPh>
    <phoneticPr fontId="4"/>
  </si>
  <si>
    <t>大道南小学校</t>
    <rPh sb="0" eb="6">
      <t>ダイドウミナミシ</t>
    </rPh>
    <phoneticPr fontId="4"/>
  </si>
  <si>
    <t>淡路中学校</t>
    <rPh sb="0" eb="5">
      <t>アワジチ</t>
    </rPh>
    <phoneticPr fontId="4"/>
  </si>
  <si>
    <t>柴島中学校</t>
    <rPh sb="0" eb="5">
      <t>クニジマチ</t>
    </rPh>
    <phoneticPr fontId="4"/>
  </si>
  <si>
    <t>瑞光中学校</t>
    <rPh sb="0" eb="5">
      <t>ズイコウチ</t>
    </rPh>
    <phoneticPr fontId="4"/>
  </si>
  <si>
    <t>中島中学校</t>
    <rPh sb="0" eb="5">
      <t>ナカジマチ</t>
    </rPh>
    <phoneticPr fontId="4"/>
  </si>
  <si>
    <t>東淀中学校</t>
    <rPh sb="0" eb="5">
      <t>ヒガシヨドチ</t>
    </rPh>
    <phoneticPr fontId="4"/>
  </si>
  <si>
    <t>井高野中学校</t>
    <rPh sb="0" eb="6">
      <t>イダカノチ</t>
    </rPh>
    <phoneticPr fontId="4"/>
  </si>
  <si>
    <t>新東淀中学校</t>
    <rPh sb="0" eb="6">
      <t>シンヒガシヨドチ</t>
    </rPh>
    <phoneticPr fontId="4"/>
  </si>
  <si>
    <t>大桐中学校</t>
    <rPh sb="0" eb="5">
      <t>オオキリチ</t>
    </rPh>
    <phoneticPr fontId="4"/>
  </si>
  <si>
    <t>校園数　　 24校  　　　</t>
    <rPh sb="0" eb="1">
      <t>コウ</t>
    </rPh>
    <rPh sb="1" eb="2">
      <t>エン</t>
    </rPh>
    <rPh sb="2" eb="3">
      <t>スウ</t>
    </rPh>
    <rPh sb="8" eb="9">
      <t>コウ</t>
    </rPh>
    <phoneticPr fontId="2"/>
  </si>
  <si>
    <t>16.東成</t>
    <rPh sb="3" eb="5">
      <t>ヒガシナリ</t>
    </rPh>
    <phoneticPr fontId="2"/>
  </si>
  <si>
    <t>校園数　　 19校  　　　</t>
    <rPh sb="0" eb="1">
      <t>コウ</t>
    </rPh>
    <rPh sb="1" eb="2">
      <t>エン</t>
    </rPh>
    <rPh sb="2" eb="3">
      <t>スウ</t>
    </rPh>
    <rPh sb="8" eb="9">
      <t>コウ</t>
    </rPh>
    <phoneticPr fontId="2"/>
  </si>
  <si>
    <t>今里幼稚園</t>
    <rPh sb="0" eb="5">
      <t>イマザトヨ</t>
    </rPh>
    <phoneticPr fontId="4"/>
  </si>
  <si>
    <t>東小橋幼稚園</t>
    <rPh sb="0" eb="6">
      <t>ヒガシコバシヨ」</t>
    </rPh>
    <phoneticPr fontId="4"/>
  </si>
  <si>
    <t>北中道幼稚園</t>
    <rPh sb="0" eb="6">
      <t>キタナカミチヨ</t>
    </rPh>
    <phoneticPr fontId="4"/>
  </si>
  <si>
    <t>東中本幼稚園</t>
    <rPh sb="0" eb="6">
      <t>ヒガシナカモトヨ</t>
    </rPh>
    <phoneticPr fontId="4"/>
  </si>
  <si>
    <t>東小橋小学校</t>
    <rPh sb="0" eb="6">
      <t>ヒガシコバシシ」</t>
    </rPh>
    <phoneticPr fontId="4"/>
  </si>
  <si>
    <t>大成小学校</t>
    <rPh sb="0" eb="5">
      <t>タイセイシ</t>
    </rPh>
    <phoneticPr fontId="4"/>
  </si>
  <si>
    <t>中道小学校</t>
    <rPh sb="0" eb="5">
      <t>ナカミチシ</t>
    </rPh>
    <phoneticPr fontId="4"/>
  </si>
  <si>
    <t>北中道小学校</t>
    <rPh sb="0" eb="3">
      <t>キタナカミチヨ</t>
    </rPh>
    <rPh sb="3" eb="6">
      <t>シ</t>
    </rPh>
    <phoneticPr fontId="4"/>
  </si>
  <si>
    <t>中本小学校</t>
    <rPh sb="0" eb="5">
      <t>ナカモトシ</t>
    </rPh>
    <phoneticPr fontId="4"/>
  </si>
  <si>
    <t>東中本小学校</t>
    <rPh sb="0" eb="6">
      <t>ヒガシナカモトシ</t>
    </rPh>
    <phoneticPr fontId="4"/>
  </si>
  <si>
    <t>今里小学校</t>
    <rPh sb="0" eb="5">
      <t>イマザトシ</t>
    </rPh>
    <phoneticPr fontId="4"/>
  </si>
  <si>
    <t>片江小学校</t>
    <rPh sb="0" eb="5">
      <t>カタエシ</t>
    </rPh>
    <phoneticPr fontId="4"/>
  </si>
  <si>
    <t>神路小学校</t>
    <rPh sb="0" eb="2">
      <t>シンジ</t>
    </rPh>
    <rPh sb="2" eb="5">
      <t>シ</t>
    </rPh>
    <phoneticPr fontId="4"/>
  </si>
  <si>
    <t>深江小学校</t>
    <rPh sb="0" eb="5">
      <t>フカエシ</t>
    </rPh>
    <phoneticPr fontId="4"/>
  </si>
  <si>
    <t>宝栄小学校</t>
    <rPh sb="0" eb="2">
      <t>ホウエイ</t>
    </rPh>
    <rPh sb="2" eb="5">
      <t>シ</t>
    </rPh>
    <phoneticPr fontId="4"/>
  </si>
  <si>
    <t>東陽中学校</t>
    <rPh sb="0" eb="2">
      <t>トウヨウ</t>
    </rPh>
    <rPh sb="2" eb="5">
      <t>チ</t>
    </rPh>
    <phoneticPr fontId="4"/>
  </si>
  <si>
    <t>本庄中学校</t>
    <rPh sb="0" eb="5">
      <t>ホンジョウチ</t>
    </rPh>
    <phoneticPr fontId="4"/>
  </si>
  <si>
    <t>玉津中学校</t>
    <rPh sb="0" eb="5">
      <t>タマツチ</t>
    </rPh>
    <phoneticPr fontId="4"/>
  </si>
  <si>
    <t>相生中学校</t>
    <rPh sb="0" eb="5">
      <t>アイオイチ</t>
    </rPh>
    <phoneticPr fontId="4"/>
  </si>
  <si>
    <t>17.生野</t>
    <rPh sb="3" eb="5">
      <t>イクノ</t>
    </rPh>
    <phoneticPr fontId="2"/>
  </si>
  <si>
    <t>鶴橋幼稚園</t>
    <rPh sb="0" eb="5">
      <t>ツルハシヨ</t>
    </rPh>
    <phoneticPr fontId="4"/>
  </si>
  <si>
    <t>北鶴橋小学校</t>
    <rPh sb="0" eb="6">
      <t>キツルハシシ</t>
    </rPh>
    <phoneticPr fontId="4"/>
  </si>
  <si>
    <t>鶴橋小学校</t>
    <rPh sb="0" eb="5">
      <t>ツルハシシ</t>
    </rPh>
    <phoneticPr fontId="4"/>
  </si>
  <si>
    <t>東桃谷小学校</t>
    <rPh sb="0" eb="6">
      <t>ヒモモダニシ</t>
    </rPh>
    <phoneticPr fontId="4"/>
  </si>
  <si>
    <t>勝山小学校</t>
    <rPh sb="0" eb="5">
      <t>カツヤマシ</t>
    </rPh>
    <phoneticPr fontId="4"/>
  </si>
  <si>
    <t>林寺小学校</t>
    <rPh sb="0" eb="2">
      <t>リンジ</t>
    </rPh>
    <rPh sb="2" eb="5">
      <t>シ</t>
    </rPh>
    <phoneticPr fontId="4"/>
  </si>
  <si>
    <t>生野小学校</t>
    <rPh sb="0" eb="5">
      <t>イクノシ</t>
    </rPh>
    <phoneticPr fontId="4"/>
  </si>
  <si>
    <t>大池小学校</t>
    <rPh sb="0" eb="2">
      <t>オオイケ</t>
    </rPh>
    <rPh sb="2" eb="5">
      <t>ショウガッコウ</t>
    </rPh>
    <phoneticPr fontId="3"/>
  </si>
  <si>
    <t>東中川小学校</t>
    <rPh sb="0" eb="6">
      <t>ヒガシナカガワシ</t>
    </rPh>
    <phoneticPr fontId="4"/>
  </si>
  <si>
    <t>小路小学校</t>
    <rPh sb="0" eb="5">
      <t>コウジシ</t>
    </rPh>
    <phoneticPr fontId="4"/>
  </si>
  <si>
    <t>東小路小学校</t>
    <rPh sb="0" eb="6">
      <t>ヒコウジシ</t>
    </rPh>
    <phoneticPr fontId="4"/>
  </si>
  <si>
    <t>田島小学校</t>
    <rPh sb="0" eb="5">
      <t>タジマシ</t>
    </rPh>
    <phoneticPr fontId="4"/>
  </si>
  <si>
    <t>舎利寺小学校</t>
    <rPh sb="0" eb="6">
      <t>シャリジシ</t>
    </rPh>
    <phoneticPr fontId="4"/>
  </si>
  <si>
    <t>生野南小学校</t>
    <rPh sb="0" eb="6">
      <t>イクノミシヒヒ</t>
    </rPh>
    <phoneticPr fontId="4"/>
  </si>
  <si>
    <t>巽小学校</t>
    <rPh sb="0" eb="4">
      <t>タツミシ</t>
    </rPh>
    <phoneticPr fontId="4"/>
  </si>
  <si>
    <t>北巽小学校</t>
    <rPh sb="0" eb="5">
      <t>キタツミシ</t>
    </rPh>
    <phoneticPr fontId="4"/>
  </si>
  <si>
    <t>西生野小学校</t>
    <rPh sb="0" eb="6">
      <t>ニイクノシ</t>
    </rPh>
    <phoneticPr fontId="4"/>
  </si>
  <si>
    <t>巽南小学校</t>
    <rPh sb="0" eb="5">
      <t>タツミミシ</t>
    </rPh>
    <phoneticPr fontId="4"/>
  </si>
  <si>
    <t>巽東小学校</t>
    <rPh sb="0" eb="5">
      <t>タツミヒシ</t>
    </rPh>
    <phoneticPr fontId="4"/>
  </si>
  <si>
    <t>大池中学校</t>
    <rPh sb="0" eb="5">
      <t>オオイケチ</t>
    </rPh>
    <phoneticPr fontId="4"/>
  </si>
  <si>
    <t>生野中学校</t>
    <rPh sb="0" eb="5">
      <t>イクノチ</t>
    </rPh>
    <phoneticPr fontId="4"/>
  </si>
  <si>
    <t>東生野中学校</t>
    <rPh sb="0" eb="6">
      <t>ヒイクノチ</t>
    </rPh>
    <phoneticPr fontId="4"/>
  </si>
  <si>
    <t>田島中学校</t>
    <rPh sb="0" eb="5">
      <t>タジマチ</t>
    </rPh>
    <phoneticPr fontId="4"/>
  </si>
  <si>
    <t>巽中学校</t>
    <rPh sb="0" eb="4">
      <t>タツミチ</t>
    </rPh>
    <phoneticPr fontId="4"/>
  </si>
  <si>
    <t>新生野中学校</t>
    <rPh sb="0" eb="3">
      <t>シンイクノツツ</t>
    </rPh>
    <rPh sb="3" eb="6">
      <t>チ</t>
    </rPh>
    <phoneticPr fontId="4"/>
  </si>
  <si>
    <t>新巽中学校</t>
    <rPh sb="0" eb="5">
      <t>シンタツミチ</t>
    </rPh>
    <phoneticPr fontId="4"/>
  </si>
  <si>
    <t>生野工業高校</t>
    <rPh sb="0" eb="6">
      <t>イクノコ</t>
    </rPh>
    <phoneticPr fontId="4"/>
  </si>
  <si>
    <t>桃谷中学校</t>
    <rPh sb="0" eb="2">
      <t>モモタニ</t>
    </rPh>
    <rPh sb="2" eb="5">
      <t>チュウガッコウ</t>
    </rPh>
    <phoneticPr fontId="4"/>
  </si>
  <si>
    <t>18.旭</t>
    <rPh sb="3" eb="4">
      <t>アサヒ</t>
    </rPh>
    <phoneticPr fontId="2"/>
  </si>
  <si>
    <t>旭東幼稚園</t>
    <rPh sb="0" eb="5">
      <t>アサヒヒヨ</t>
    </rPh>
    <phoneticPr fontId="4"/>
  </si>
  <si>
    <t>清水小学校</t>
    <rPh sb="0" eb="5">
      <t>シミズシ</t>
    </rPh>
    <phoneticPr fontId="4"/>
  </si>
  <si>
    <t>古市小学校</t>
    <rPh sb="0" eb="5">
      <t>フルイチシ</t>
    </rPh>
    <phoneticPr fontId="4"/>
  </si>
  <si>
    <t>大宮小学校</t>
    <rPh sb="0" eb="5">
      <t>オオミヤシ</t>
    </rPh>
    <phoneticPr fontId="4"/>
  </si>
  <si>
    <t>高殿小学校</t>
    <rPh sb="0" eb="5">
      <t>タカドノシ</t>
    </rPh>
    <phoneticPr fontId="4"/>
  </si>
  <si>
    <t>大宮西小学校</t>
    <rPh sb="0" eb="6">
      <t>オオミヤニシ</t>
    </rPh>
    <phoneticPr fontId="4"/>
  </si>
  <si>
    <t>生江小学校</t>
    <rPh sb="0" eb="5">
      <t>イクエシ</t>
    </rPh>
    <phoneticPr fontId="4"/>
  </si>
  <si>
    <t>城北小学校</t>
    <rPh sb="0" eb="5">
      <t>シロキタシ</t>
    </rPh>
    <phoneticPr fontId="4"/>
  </si>
  <si>
    <t>太子橋小学校</t>
    <rPh sb="0" eb="3">
      <t>タイシバシ</t>
    </rPh>
    <rPh sb="3" eb="6">
      <t>シ</t>
    </rPh>
    <phoneticPr fontId="4"/>
  </si>
  <si>
    <t>高殿南小学校</t>
    <rPh sb="0" eb="6">
      <t>タカドノミシ</t>
    </rPh>
    <phoneticPr fontId="4"/>
  </si>
  <si>
    <t>旭陽中学校</t>
    <rPh sb="0" eb="5">
      <t>キョクヨウチ</t>
    </rPh>
    <phoneticPr fontId="4"/>
  </si>
  <si>
    <t>大宮中学校</t>
    <rPh sb="0" eb="5">
      <t>オオミヤチ</t>
    </rPh>
    <phoneticPr fontId="4"/>
  </si>
  <si>
    <t>旭東中学校</t>
    <rPh sb="0" eb="2">
      <t>アサヒヒＳ</t>
    </rPh>
    <rPh sb="2" eb="5">
      <t>チ</t>
    </rPh>
    <phoneticPr fontId="4"/>
  </si>
  <si>
    <t>今市中学校</t>
    <rPh sb="0" eb="5">
      <t>イマイチチ</t>
    </rPh>
    <phoneticPr fontId="4"/>
  </si>
  <si>
    <t>大阪市立高校</t>
    <rPh sb="0" eb="4">
      <t>オオサカシリツ</t>
    </rPh>
    <rPh sb="4" eb="6">
      <t>コウコウ</t>
    </rPh>
    <phoneticPr fontId="4"/>
  </si>
  <si>
    <t>19.城東</t>
    <rPh sb="3" eb="5">
      <t>ジョウトウ</t>
    </rPh>
    <phoneticPr fontId="2"/>
  </si>
  <si>
    <t>鯰江幼稚園</t>
    <rPh sb="0" eb="5">
      <t>ナマエヨ</t>
    </rPh>
    <phoneticPr fontId="4"/>
  </si>
  <si>
    <t>城東幼稚園</t>
    <rPh sb="0" eb="5">
      <t>ジョウトウヨ</t>
    </rPh>
    <phoneticPr fontId="4"/>
  </si>
  <si>
    <t>榎並小学校</t>
    <rPh sb="0" eb="1">
      <t>エノキナミ</t>
    </rPh>
    <rPh sb="1" eb="5">
      <t>ナミシ</t>
    </rPh>
    <phoneticPr fontId="4"/>
  </si>
  <si>
    <t>関目小学校</t>
    <rPh sb="0" eb="5">
      <t>セキメシ</t>
    </rPh>
    <phoneticPr fontId="4"/>
  </si>
  <si>
    <t>鯰江小学校</t>
    <rPh sb="0" eb="5">
      <t>ナマズエシ</t>
    </rPh>
    <phoneticPr fontId="4"/>
  </si>
  <si>
    <t>今福小学校</t>
    <rPh sb="0" eb="5">
      <t>イマフクシ</t>
    </rPh>
    <phoneticPr fontId="4"/>
  </si>
  <si>
    <t>聖賢小学校</t>
    <rPh sb="0" eb="5">
      <t>セイケンシ</t>
    </rPh>
    <phoneticPr fontId="4"/>
  </si>
  <si>
    <t>鴫野小学校</t>
    <rPh sb="0" eb="1">
      <t>シギ</t>
    </rPh>
    <rPh sb="1" eb="5">
      <t>ノシ</t>
    </rPh>
    <phoneticPr fontId="4"/>
  </si>
  <si>
    <t>中浜小学校</t>
    <rPh sb="0" eb="5">
      <t>ナカハマシ</t>
    </rPh>
    <phoneticPr fontId="4"/>
  </si>
  <si>
    <t>城東小学校</t>
    <rPh sb="0" eb="5">
      <t>ジョウトウシ</t>
    </rPh>
    <phoneticPr fontId="4"/>
  </si>
  <si>
    <t>諏訪小学校</t>
    <rPh sb="0" eb="5">
      <t>スワシ</t>
    </rPh>
    <phoneticPr fontId="4"/>
  </si>
  <si>
    <t>成育小学校</t>
    <rPh sb="0" eb="5">
      <t>セイイクシ</t>
    </rPh>
    <phoneticPr fontId="4"/>
  </si>
  <si>
    <t>すみれ小学校</t>
    <rPh sb="3" eb="6">
      <t>シ</t>
    </rPh>
    <phoneticPr fontId="4"/>
  </si>
  <si>
    <t>東中浜小学校</t>
    <rPh sb="0" eb="6">
      <t>ヒナカハマシ</t>
    </rPh>
    <phoneticPr fontId="4"/>
  </si>
  <si>
    <t>放出小学校</t>
    <rPh sb="0" eb="5">
      <t>ハナテンシ</t>
    </rPh>
    <phoneticPr fontId="4"/>
  </si>
  <si>
    <t>関目東小学校</t>
    <rPh sb="0" eb="6">
      <t>セキメヒシ</t>
    </rPh>
    <phoneticPr fontId="4"/>
  </si>
  <si>
    <t>森之宮小学校</t>
    <rPh sb="0" eb="6">
      <t>モリノミヤシ</t>
    </rPh>
    <phoneticPr fontId="4"/>
  </si>
  <si>
    <t>鯰江東小学校</t>
    <rPh sb="0" eb="6">
      <t>ナマズエヒシ</t>
    </rPh>
    <phoneticPr fontId="4"/>
  </si>
  <si>
    <t>放出中学校</t>
    <rPh sb="0" eb="5">
      <t>ハナテンチ</t>
    </rPh>
    <phoneticPr fontId="4"/>
  </si>
  <si>
    <t>蒲生中学校</t>
    <rPh sb="0" eb="5">
      <t>ガモウチ</t>
    </rPh>
    <phoneticPr fontId="4"/>
  </si>
  <si>
    <t>城陽中学校</t>
    <rPh sb="0" eb="5">
      <t>ジョウヨウチ</t>
    </rPh>
    <phoneticPr fontId="4"/>
  </si>
  <si>
    <t>菫中学校</t>
    <rPh sb="1" eb="4">
      <t>チ</t>
    </rPh>
    <phoneticPr fontId="4"/>
  </si>
  <si>
    <t>城東中学校</t>
    <rPh sb="0" eb="5">
      <t>ジョウトウチ</t>
    </rPh>
    <phoneticPr fontId="4"/>
  </si>
  <si>
    <t>鯰江中学校</t>
    <rPh sb="0" eb="5">
      <t>ナマズエチ</t>
    </rPh>
    <phoneticPr fontId="4"/>
  </si>
  <si>
    <t>20.鶴見</t>
    <rPh sb="3" eb="5">
      <t>ツルミ</t>
    </rPh>
    <phoneticPr fontId="2"/>
  </si>
  <si>
    <t>榎本幼稚園</t>
    <rPh sb="0" eb="5">
      <t>エノモトヨ</t>
    </rPh>
    <phoneticPr fontId="4"/>
  </si>
  <si>
    <t>榎本小学校</t>
    <rPh sb="0" eb="5">
      <t>エノモトシ</t>
    </rPh>
    <phoneticPr fontId="4"/>
  </si>
  <si>
    <t>茨田南小学校</t>
    <rPh sb="0" eb="1">
      <t>マ</t>
    </rPh>
    <rPh sb="1" eb="2">
      <t>タ</t>
    </rPh>
    <rPh sb="2" eb="6">
      <t>ミシ</t>
    </rPh>
    <phoneticPr fontId="4"/>
  </si>
  <si>
    <t>茨田北小学校</t>
    <rPh sb="0" eb="1">
      <t>マ</t>
    </rPh>
    <rPh sb="1" eb="2">
      <t>タ</t>
    </rPh>
    <rPh sb="2" eb="6">
      <t>キシ</t>
    </rPh>
    <phoneticPr fontId="4"/>
  </si>
  <si>
    <t>鶴見小学校</t>
    <rPh sb="0" eb="5">
      <t>ツルミシ</t>
    </rPh>
    <phoneticPr fontId="4"/>
  </si>
  <si>
    <t>今津小学校</t>
    <rPh sb="0" eb="5">
      <t>イマヅシ</t>
    </rPh>
    <phoneticPr fontId="4"/>
  </si>
  <si>
    <t>茨田東小学校</t>
    <rPh sb="0" eb="1">
      <t>マ</t>
    </rPh>
    <rPh sb="1" eb="2">
      <t>タ</t>
    </rPh>
    <rPh sb="2" eb="6">
      <t>ヒシ</t>
    </rPh>
    <phoneticPr fontId="4"/>
  </si>
  <si>
    <t>茨田西小学校</t>
    <rPh sb="0" eb="1">
      <t>マ</t>
    </rPh>
    <rPh sb="1" eb="2">
      <t>タ</t>
    </rPh>
    <rPh sb="2" eb="6">
      <t>ニシ</t>
    </rPh>
    <phoneticPr fontId="4"/>
  </si>
  <si>
    <t>横堤小学校</t>
    <rPh sb="0" eb="5">
      <t>ヨコツツミシ</t>
    </rPh>
    <phoneticPr fontId="4"/>
  </si>
  <si>
    <t>みどり小学校</t>
    <rPh sb="3" eb="6">
      <t>シ</t>
    </rPh>
    <phoneticPr fontId="4"/>
  </si>
  <si>
    <t>鶴見南小学校</t>
    <rPh sb="0" eb="6">
      <t>ツルミミシ</t>
    </rPh>
    <phoneticPr fontId="4"/>
  </si>
  <si>
    <t>茨田小学校</t>
    <rPh sb="0" eb="1">
      <t>マ</t>
    </rPh>
    <rPh sb="1" eb="2">
      <t>タ</t>
    </rPh>
    <rPh sb="2" eb="5">
      <t>ニシ</t>
    </rPh>
    <phoneticPr fontId="4"/>
  </si>
  <si>
    <t>焼野小学校</t>
    <rPh sb="0" eb="2">
      <t>ヤケノ</t>
    </rPh>
    <rPh sb="2" eb="5">
      <t>ニシ</t>
    </rPh>
    <phoneticPr fontId="4"/>
  </si>
  <si>
    <t>茨田中学校</t>
    <rPh sb="0" eb="1">
      <t>マ</t>
    </rPh>
    <rPh sb="1" eb="2">
      <t>タ</t>
    </rPh>
    <rPh sb="2" eb="5">
      <t>チ</t>
    </rPh>
    <phoneticPr fontId="4"/>
  </si>
  <si>
    <t>緑中学校</t>
    <rPh sb="0" eb="4">
      <t>ミドリチ</t>
    </rPh>
    <phoneticPr fontId="4"/>
  </si>
  <si>
    <t>茨田北中学校</t>
    <rPh sb="0" eb="1">
      <t>マ</t>
    </rPh>
    <rPh sb="1" eb="2">
      <t>タ</t>
    </rPh>
    <rPh sb="2" eb="3">
      <t>キシ</t>
    </rPh>
    <rPh sb="3" eb="6">
      <t>チ</t>
    </rPh>
    <phoneticPr fontId="4"/>
  </si>
  <si>
    <t>今津中学校</t>
    <rPh sb="0" eb="5">
      <t>イマツチ</t>
    </rPh>
    <phoneticPr fontId="4"/>
  </si>
  <si>
    <t>横堤中学校</t>
    <rPh sb="0" eb="5">
      <t>ヨコツツミチ</t>
    </rPh>
    <phoneticPr fontId="4"/>
  </si>
  <si>
    <t>汎愛高校</t>
    <rPh sb="1" eb="2">
      <t>ボンアイ</t>
    </rPh>
    <rPh sb="2" eb="4">
      <t>コウコウ</t>
    </rPh>
    <phoneticPr fontId="4"/>
  </si>
  <si>
    <t>鶴見商業高校</t>
    <rPh sb="0" eb="2">
      <t>ツルミシシ</t>
    </rPh>
    <rPh sb="2" eb="6">
      <t>ショウギョウコウコウ</t>
    </rPh>
    <phoneticPr fontId="4"/>
  </si>
  <si>
    <t>21.阿倍野</t>
    <rPh sb="3" eb="6">
      <t>アベノ</t>
    </rPh>
    <phoneticPr fontId="2"/>
  </si>
  <si>
    <t>常盤幼稚園</t>
    <rPh sb="0" eb="2">
      <t>トキワ</t>
    </rPh>
    <rPh sb="2" eb="5">
      <t>トキワヨ</t>
    </rPh>
    <phoneticPr fontId="4"/>
  </si>
  <si>
    <t>高松小学校</t>
    <rPh sb="0" eb="5">
      <t>タカマツシ</t>
    </rPh>
    <phoneticPr fontId="4"/>
  </si>
  <si>
    <t>常盤小学校</t>
    <rPh sb="0" eb="2">
      <t>トキワ</t>
    </rPh>
    <rPh sb="2" eb="5">
      <t>トキワシ</t>
    </rPh>
    <phoneticPr fontId="4"/>
  </si>
  <si>
    <t>金塚小学校</t>
    <rPh sb="0" eb="5">
      <t>カナツカシ</t>
    </rPh>
    <phoneticPr fontId="4"/>
  </si>
  <si>
    <t>丸山小学校</t>
    <rPh sb="2" eb="5">
      <t>シ</t>
    </rPh>
    <phoneticPr fontId="4"/>
  </si>
  <si>
    <t>晴明丘小学校</t>
    <rPh sb="0" eb="3">
      <t>セイメイオカミミシミ</t>
    </rPh>
    <rPh sb="3" eb="6">
      <t>シマルヤマ</t>
    </rPh>
    <phoneticPr fontId="4"/>
  </si>
  <si>
    <t>阿倍野小学校</t>
    <rPh sb="0" eb="6">
      <t>アベノシ</t>
    </rPh>
    <phoneticPr fontId="4"/>
  </si>
  <si>
    <t>阪南小学校</t>
    <rPh sb="0" eb="5">
      <t>ハンナンシ</t>
    </rPh>
    <phoneticPr fontId="4"/>
  </si>
  <si>
    <t>長池小学校</t>
    <rPh sb="0" eb="5">
      <t>ナガイケシ</t>
    </rPh>
    <phoneticPr fontId="4"/>
  </si>
  <si>
    <t>苗代小学校</t>
    <rPh sb="0" eb="5">
      <t>ナワシロシ</t>
    </rPh>
    <phoneticPr fontId="4"/>
  </si>
  <si>
    <t>晴明丘南小学校</t>
    <rPh sb="3" eb="7">
      <t>ミシ</t>
    </rPh>
    <phoneticPr fontId="4"/>
  </si>
  <si>
    <t>昭和中学校</t>
    <rPh sb="0" eb="5">
      <t>ショウワチ</t>
    </rPh>
    <phoneticPr fontId="4"/>
  </si>
  <si>
    <t>文の里中学校</t>
    <rPh sb="0" eb="1">
      <t>フミ</t>
    </rPh>
    <rPh sb="2" eb="6">
      <t>サトチ</t>
    </rPh>
    <phoneticPr fontId="4"/>
  </si>
  <si>
    <t>阪南中学校</t>
    <rPh sb="0" eb="5">
      <t>ハンナンチ</t>
    </rPh>
    <phoneticPr fontId="4"/>
  </si>
  <si>
    <t>松虫中学校</t>
    <rPh sb="0" eb="5">
      <t>マツムシチ</t>
    </rPh>
    <phoneticPr fontId="4"/>
  </si>
  <si>
    <t>阿倍野中学校</t>
    <rPh sb="0" eb="6">
      <t>アベノチ</t>
    </rPh>
    <phoneticPr fontId="4"/>
  </si>
  <si>
    <t>工芸高校</t>
    <rPh sb="0" eb="4">
      <t>コウゲイコウコウ</t>
    </rPh>
    <phoneticPr fontId="4"/>
  </si>
  <si>
    <t>第二工芸高校</t>
    <rPh sb="0" eb="6">
      <t>ダイニコウゲイコウコウ</t>
    </rPh>
    <phoneticPr fontId="4"/>
  </si>
  <si>
    <t>校園数　　 18校  　　　</t>
    <rPh sb="0" eb="1">
      <t>コウ</t>
    </rPh>
    <rPh sb="1" eb="2">
      <t>エン</t>
    </rPh>
    <rPh sb="2" eb="3">
      <t>スウ</t>
    </rPh>
    <rPh sb="8" eb="9">
      <t>コウ</t>
    </rPh>
    <phoneticPr fontId="2"/>
  </si>
  <si>
    <t>粉浜幼稚園</t>
    <rPh sb="0" eb="2">
      <t>コハマＴ</t>
    </rPh>
    <rPh sb="2" eb="5">
      <t>ヨ</t>
    </rPh>
    <phoneticPr fontId="4"/>
  </si>
  <si>
    <t>粉浜小学校</t>
    <rPh sb="0" eb="5">
      <t>コハマシ</t>
    </rPh>
    <phoneticPr fontId="4"/>
  </si>
  <si>
    <t>安立小学校</t>
    <rPh sb="0" eb="5">
      <t>アンリツシ</t>
    </rPh>
    <phoneticPr fontId="4"/>
  </si>
  <si>
    <t>敷津浦小学校</t>
    <rPh sb="0" eb="6">
      <t>シキツウラシ</t>
    </rPh>
    <phoneticPr fontId="4"/>
  </si>
  <si>
    <t>加賀屋小学校</t>
    <rPh sb="0" eb="6">
      <t>カガヤシ</t>
    </rPh>
    <phoneticPr fontId="4"/>
  </si>
  <si>
    <t>住吉川小学校</t>
    <rPh sb="0" eb="6">
      <t>スミヨシガワシ</t>
    </rPh>
    <phoneticPr fontId="4"/>
  </si>
  <si>
    <t>北粉浜小学校</t>
    <rPh sb="0" eb="6">
      <t>キコハマシ</t>
    </rPh>
    <phoneticPr fontId="4"/>
  </si>
  <si>
    <t>住之江小学校</t>
    <rPh sb="0" eb="6">
      <t>スミノエシ</t>
    </rPh>
    <phoneticPr fontId="4"/>
  </si>
  <si>
    <t>平林小学校</t>
    <rPh sb="0" eb="5">
      <t>ヒラバヤシシ</t>
    </rPh>
    <phoneticPr fontId="4"/>
  </si>
  <si>
    <t>新北島小学校</t>
    <rPh sb="0" eb="6">
      <t>シンキタジマシ</t>
    </rPh>
    <phoneticPr fontId="4"/>
  </si>
  <si>
    <t>南港光小学校</t>
    <rPh sb="0" eb="6">
      <t>ナンコウヒカリシ</t>
    </rPh>
    <phoneticPr fontId="4"/>
  </si>
  <si>
    <t>南港桜小学校</t>
    <rPh sb="0" eb="6">
      <t>ナンコウサクラシ</t>
    </rPh>
    <phoneticPr fontId="4"/>
  </si>
  <si>
    <t>清江小学校</t>
    <rPh sb="0" eb="5">
      <t>キヨエシ</t>
    </rPh>
    <phoneticPr fontId="4"/>
  </si>
  <si>
    <t>加賀屋中学校</t>
    <rPh sb="0" eb="6">
      <t>カガヤチ</t>
    </rPh>
    <phoneticPr fontId="4"/>
  </si>
  <si>
    <t>住之江中学校</t>
    <rPh sb="0" eb="6">
      <t>スミノエチ</t>
    </rPh>
    <phoneticPr fontId="4"/>
  </si>
  <si>
    <t>新北島中学校</t>
    <rPh sb="3" eb="6">
      <t>チ</t>
    </rPh>
    <phoneticPr fontId="4"/>
  </si>
  <si>
    <t>南港北中学校</t>
    <rPh sb="0" eb="6">
      <t>ナンコウキチ</t>
    </rPh>
    <phoneticPr fontId="4"/>
  </si>
  <si>
    <t>南港南中学校</t>
    <rPh sb="0" eb="2">
      <t>ナンコウ</t>
    </rPh>
    <rPh sb="2" eb="3">
      <t>ミナミ</t>
    </rPh>
    <rPh sb="3" eb="6">
      <t>チュウガッコウ</t>
    </rPh>
    <phoneticPr fontId="4"/>
  </si>
  <si>
    <t>真住中学校</t>
    <rPh sb="0" eb="5">
      <t>マスミチ</t>
    </rPh>
    <phoneticPr fontId="4"/>
  </si>
  <si>
    <t>住吉商業高校</t>
    <rPh sb="0" eb="6">
      <t>スミヨシショウギョウコウコウ</t>
    </rPh>
    <phoneticPr fontId="4"/>
  </si>
  <si>
    <t>22.住之江</t>
    <rPh sb="3" eb="6">
      <t>スミノエ</t>
    </rPh>
    <phoneticPr fontId="2"/>
  </si>
  <si>
    <t>校園数　　 25校  　　　</t>
    <rPh sb="0" eb="1">
      <t>コウ</t>
    </rPh>
    <rPh sb="1" eb="2">
      <t>エン</t>
    </rPh>
    <rPh sb="2" eb="3">
      <t>スウ</t>
    </rPh>
    <rPh sb="8" eb="9">
      <t>コウ</t>
    </rPh>
    <phoneticPr fontId="2"/>
  </si>
  <si>
    <t>加賀屋東
小学校</t>
    <rPh sb="0" eb="3">
      <t>カガヤ</t>
    </rPh>
    <rPh sb="3" eb="4">
      <t>アズマ</t>
    </rPh>
    <rPh sb="5" eb="8">
      <t>ショウガッコウ</t>
    </rPh>
    <phoneticPr fontId="4"/>
  </si>
  <si>
    <t>南港みなみ
小学校</t>
    <rPh sb="0" eb="2">
      <t>ナンコウ</t>
    </rPh>
    <rPh sb="6" eb="9">
      <t>ショウガッコウ</t>
    </rPh>
    <phoneticPr fontId="4"/>
  </si>
  <si>
    <t>住吉第一
中学校</t>
    <rPh sb="0" eb="2">
      <t>スミヨシ</t>
    </rPh>
    <rPh sb="2" eb="4">
      <t>ダイイチ</t>
    </rPh>
    <rPh sb="5" eb="8">
      <t>チュウガッコウ</t>
    </rPh>
    <phoneticPr fontId="4"/>
  </si>
  <si>
    <t>23.住吉</t>
    <rPh sb="3" eb="5">
      <t>スミヨシ</t>
    </rPh>
    <phoneticPr fontId="2"/>
  </si>
  <si>
    <t>住吉幼稚園</t>
    <rPh sb="0" eb="5">
      <t>スミヨシヨ</t>
    </rPh>
    <phoneticPr fontId="4"/>
  </si>
  <si>
    <t>墨江幼稚園</t>
    <rPh sb="0" eb="5">
      <t>スミエヨ</t>
    </rPh>
    <phoneticPr fontId="4"/>
  </si>
  <si>
    <t>東粉浜小学校</t>
    <rPh sb="0" eb="6">
      <t>ヒコハマシ</t>
    </rPh>
    <phoneticPr fontId="4"/>
  </si>
  <si>
    <t>住吉小学校</t>
    <rPh sb="0" eb="5">
      <t>スミヨシシ</t>
    </rPh>
    <phoneticPr fontId="4"/>
  </si>
  <si>
    <t>長居小学校</t>
    <rPh sb="0" eb="5">
      <t>ナガイシ</t>
    </rPh>
    <phoneticPr fontId="4"/>
  </si>
  <si>
    <t>依羅小学校</t>
    <rPh sb="0" eb="2">
      <t>イラ</t>
    </rPh>
    <rPh sb="2" eb="5">
      <t>シ</t>
    </rPh>
    <phoneticPr fontId="4"/>
  </si>
  <si>
    <t>墨江小学校</t>
    <rPh sb="0" eb="5">
      <t>スミエシ</t>
    </rPh>
    <phoneticPr fontId="4"/>
  </si>
  <si>
    <t>清水丘小学校</t>
    <rPh sb="0" eb="6">
      <t>シミズオカシ</t>
    </rPh>
    <phoneticPr fontId="4"/>
  </si>
  <si>
    <t>南住吉小学校</t>
    <rPh sb="0" eb="6">
      <t>ミスミヨシシ</t>
    </rPh>
    <phoneticPr fontId="4"/>
  </si>
  <si>
    <t>大領小学校</t>
    <rPh sb="0" eb="5">
      <t>タイリョウシ</t>
    </rPh>
    <phoneticPr fontId="4"/>
  </si>
  <si>
    <t>苅田小学校</t>
    <rPh sb="0" eb="5">
      <t>カリタシ</t>
    </rPh>
    <phoneticPr fontId="4"/>
  </si>
  <si>
    <t>山之内小学校</t>
    <rPh sb="0" eb="6">
      <t>ヤマノウチシ</t>
    </rPh>
    <phoneticPr fontId="4"/>
  </si>
  <si>
    <t>苅田南小学校</t>
    <rPh sb="0" eb="6">
      <t>カリタミシ</t>
    </rPh>
    <phoneticPr fontId="4"/>
  </si>
  <si>
    <t>苅田北小学校</t>
    <rPh sb="0" eb="6">
      <t>カリタキタシ</t>
    </rPh>
    <phoneticPr fontId="4"/>
  </si>
  <si>
    <t>大空小学校</t>
    <rPh sb="0" eb="2">
      <t>オオゾラ</t>
    </rPh>
    <rPh sb="2" eb="5">
      <t>ショウガッコウ</t>
    </rPh>
    <phoneticPr fontId="4"/>
  </si>
  <si>
    <t>三稜中学校</t>
    <rPh sb="0" eb="5">
      <t>サンリョウチ</t>
    </rPh>
    <phoneticPr fontId="4"/>
  </si>
  <si>
    <t>我孫子中学校</t>
    <rPh sb="0" eb="6">
      <t>アビコチ</t>
    </rPh>
    <phoneticPr fontId="4"/>
  </si>
  <si>
    <t>住吉中学校</t>
    <rPh sb="0" eb="5">
      <t>スミヨシチ</t>
    </rPh>
    <phoneticPr fontId="4"/>
  </si>
  <si>
    <t>大和川中学校</t>
    <rPh sb="0" eb="6">
      <t>ヤマトガワチ</t>
    </rPh>
    <phoneticPr fontId="4"/>
  </si>
  <si>
    <t>東我孫子中学校</t>
    <rPh sb="0" eb="7">
      <t>ヒアビコチ</t>
    </rPh>
    <phoneticPr fontId="4"/>
  </si>
  <si>
    <t>墨江丘中学校</t>
    <rPh sb="0" eb="6">
      <t>スミエチ</t>
    </rPh>
    <phoneticPr fontId="4"/>
  </si>
  <si>
    <t>大領中学校</t>
    <rPh sb="0" eb="5">
      <t>タイリョウチ</t>
    </rPh>
    <phoneticPr fontId="4"/>
  </si>
  <si>
    <t>我孫子南中学校</t>
    <rPh sb="0" eb="7">
      <t>アビコミチ</t>
    </rPh>
    <phoneticPr fontId="4"/>
  </si>
  <si>
    <t>遠里小野
小学校</t>
    <rPh sb="0" eb="2">
      <t>トオサトＰノＰ</t>
    </rPh>
    <rPh sb="5" eb="8">
      <t>ショウガッコウ</t>
    </rPh>
    <phoneticPr fontId="4"/>
  </si>
  <si>
    <t>24.東住吉</t>
    <rPh sb="3" eb="6">
      <t>ヒガシスミヨシ</t>
    </rPh>
    <phoneticPr fontId="2"/>
  </si>
  <si>
    <t>校園数　　 22校  　　　</t>
    <rPh sb="0" eb="1">
      <t>コウ</t>
    </rPh>
    <rPh sb="1" eb="2">
      <t>エン</t>
    </rPh>
    <rPh sb="2" eb="3">
      <t>スウ</t>
    </rPh>
    <rPh sb="8" eb="9">
      <t>コウ</t>
    </rPh>
    <phoneticPr fontId="2"/>
  </si>
  <si>
    <t>桑津小学校</t>
    <rPh sb="0" eb="5">
      <t>クワツシ</t>
    </rPh>
    <phoneticPr fontId="4"/>
  </si>
  <si>
    <t>北田辺小学校</t>
    <rPh sb="0" eb="6">
      <t>キタナベシ</t>
    </rPh>
    <phoneticPr fontId="4"/>
  </si>
  <si>
    <t>田辺小学校</t>
    <rPh sb="0" eb="5">
      <t>タナベシ</t>
    </rPh>
    <phoneticPr fontId="4"/>
  </si>
  <si>
    <t>東田辺小学校</t>
    <rPh sb="0" eb="6">
      <t>ヒタナベシ</t>
    </rPh>
    <phoneticPr fontId="4"/>
  </si>
  <si>
    <t>南田辺小学校</t>
    <rPh sb="0" eb="6">
      <t>ミタナベシ</t>
    </rPh>
    <phoneticPr fontId="4"/>
  </si>
  <si>
    <t>南百済小学校</t>
    <rPh sb="0" eb="6">
      <t>ミクダラシ</t>
    </rPh>
    <phoneticPr fontId="4"/>
  </si>
  <si>
    <t>育和小学校</t>
    <rPh sb="0" eb="5">
      <t>イクワシ</t>
    </rPh>
    <phoneticPr fontId="4"/>
  </si>
  <si>
    <t>鷹合小学校</t>
    <rPh sb="0" eb="5">
      <t>タカアイシ</t>
    </rPh>
    <phoneticPr fontId="4"/>
  </si>
  <si>
    <t>今川小学校</t>
    <rPh sb="0" eb="5">
      <t>イマガワシ</t>
    </rPh>
    <phoneticPr fontId="4"/>
  </si>
  <si>
    <t>矢田小学校</t>
    <rPh sb="0" eb="5">
      <t>ヤタシ</t>
    </rPh>
    <phoneticPr fontId="4"/>
  </si>
  <si>
    <t>矢田東小学校</t>
    <rPh sb="0" eb="6">
      <t>ヤタヒシ</t>
    </rPh>
    <phoneticPr fontId="4"/>
  </si>
  <si>
    <t>矢田西小学校</t>
    <rPh sb="0" eb="2">
      <t>ヤタＭ</t>
    </rPh>
    <rPh sb="2" eb="6">
      <t>ニシ</t>
    </rPh>
    <phoneticPr fontId="4"/>
  </si>
  <si>
    <t>矢田北小学校</t>
    <rPh sb="0" eb="6">
      <t>ヤタキシ</t>
    </rPh>
    <phoneticPr fontId="4"/>
  </si>
  <si>
    <t>湯里小学校</t>
    <rPh sb="0" eb="5">
      <t>ユザトシ</t>
    </rPh>
    <phoneticPr fontId="4"/>
  </si>
  <si>
    <t>田辺中学校</t>
    <rPh sb="0" eb="5">
      <t>タナベチ</t>
    </rPh>
    <phoneticPr fontId="4"/>
  </si>
  <si>
    <t>東住吉中学校</t>
    <rPh sb="0" eb="6">
      <t>ヒスミヨシチ</t>
    </rPh>
    <phoneticPr fontId="4"/>
  </si>
  <si>
    <t>中野中学校</t>
    <rPh sb="0" eb="5">
      <t>ナカノチヤタヤ</t>
    </rPh>
    <phoneticPr fontId="4"/>
  </si>
  <si>
    <t>矢田中学校</t>
    <rPh sb="0" eb="2">
      <t>ヤタＹ</t>
    </rPh>
    <rPh sb="2" eb="5">
      <t>チ</t>
    </rPh>
    <phoneticPr fontId="4"/>
  </si>
  <si>
    <t>白鷺中学校</t>
    <rPh sb="0" eb="5">
      <t>シラサギチ</t>
    </rPh>
    <phoneticPr fontId="4"/>
  </si>
  <si>
    <t>矢田南中学校</t>
    <rPh sb="0" eb="6">
      <t>ヤタミチ</t>
    </rPh>
    <phoneticPr fontId="4"/>
  </si>
  <si>
    <t>矢田西中学校</t>
    <rPh sb="0" eb="6">
      <t>ヤタミチ</t>
    </rPh>
    <phoneticPr fontId="4"/>
  </si>
  <si>
    <t>長谷川小
中学校</t>
    <rPh sb="0" eb="3">
      <t>ハセガワ</t>
    </rPh>
    <rPh sb="3" eb="4">
      <t>ショウ</t>
    </rPh>
    <rPh sb="5" eb="8">
      <t>チュウガッコウ</t>
    </rPh>
    <phoneticPr fontId="4"/>
  </si>
  <si>
    <t>長吉幼稚園</t>
  </si>
  <si>
    <t>長吉第二幼稚園</t>
  </si>
  <si>
    <t>瓜破北幼稚園</t>
  </si>
  <si>
    <t>六反幼稚園</t>
  </si>
  <si>
    <t>加美北幼稚園</t>
  </si>
  <si>
    <t>喜連小学校</t>
  </si>
  <si>
    <t>平野西小学校</t>
  </si>
  <si>
    <t>平野小学校</t>
  </si>
  <si>
    <t>長吉小学校</t>
  </si>
  <si>
    <t>瓜破小学校</t>
  </si>
  <si>
    <t>加美小学校</t>
  </si>
  <si>
    <t>加美南部小学校</t>
  </si>
  <si>
    <t>平野南小学校</t>
  </si>
  <si>
    <t>長吉東小学校</t>
  </si>
  <si>
    <t>喜連西小学校</t>
  </si>
  <si>
    <t>長吉南小学校</t>
  </si>
  <si>
    <t>瓜破北小学校</t>
  </si>
  <si>
    <t>長原小学校</t>
  </si>
  <si>
    <t>喜連東小学校</t>
  </si>
  <si>
    <t>瓜破東小学校</t>
  </si>
  <si>
    <t>加美北小学校</t>
  </si>
  <si>
    <t>長吉出戸小学校</t>
  </si>
  <si>
    <t>瓜破西小学校</t>
  </si>
  <si>
    <t>喜連北小学校</t>
  </si>
  <si>
    <t>加美東小学校</t>
  </si>
  <si>
    <t>川辺小学校</t>
  </si>
  <si>
    <t>新平野西小学校</t>
  </si>
  <si>
    <t>摂陽中学校</t>
  </si>
  <si>
    <t>平野中学校</t>
  </si>
  <si>
    <t>長吉中学校</t>
  </si>
  <si>
    <t>瓜破中学校</t>
  </si>
  <si>
    <t>加美中学校</t>
  </si>
  <si>
    <t>長吉西中学校</t>
  </si>
  <si>
    <t>喜連中学校</t>
  </si>
  <si>
    <t>長吉六反中学校</t>
  </si>
  <si>
    <t>瓜破西中学校</t>
  </si>
  <si>
    <t>加美南中学校</t>
  </si>
  <si>
    <t>平野北中学校</t>
  </si>
  <si>
    <t>25.平野</t>
    <rPh sb="3" eb="5">
      <t>ヒラノ</t>
    </rPh>
    <phoneticPr fontId="2"/>
  </si>
  <si>
    <t>校園数　　38校   　　　</t>
    <rPh sb="0" eb="1">
      <t>コウ</t>
    </rPh>
    <rPh sb="1" eb="2">
      <t>エン</t>
    </rPh>
    <rPh sb="2" eb="3">
      <t>スウ</t>
    </rPh>
    <rPh sb="7" eb="8">
      <t>コウ</t>
    </rPh>
    <phoneticPr fontId="2"/>
  </si>
  <si>
    <t>26.西成</t>
    <rPh sb="3" eb="5">
      <t>ニシナリ</t>
    </rPh>
    <phoneticPr fontId="2"/>
  </si>
  <si>
    <t>玉出幼稚園</t>
    <rPh sb="0" eb="5">
      <t>タマデヨ</t>
    </rPh>
    <phoneticPr fontId="4"/>
  </si>
  <si>
    <t>天下茶屋幼稚園</t>
    <rPh sb="0" eb="7">
      <t>テンガチャヤヨ</t>
    </rPh>
    <phoneticPr fontId="4"/>
  </si>
  <si>
    <t>新今宮小学校</t>
    <rPh sb="0" eb="1">
      <t>シン</t>
    </rPh>
    <rPh sb="1" eb="6">
      <t>イマミヤシ</t>
    </rPh>
    <phoneticPr fontId="4"/>
  </si>
  <si>
    <t>天下茶屋小学校</t>
    <rPh sb="0" eb="7">
      <t>テンガチャヤシ</t>
    </rPh>
    <phoneticPr fontId="4"/>
  </si>
  <si>
    <t>岸里小学校</t>
    <rPh sb="0" eb="5">
      <t>キシノサトシ</t>
    </rPh>
    <phoneticPr fontId="4"/>
  </si>
  <si>
    <t>玉出小学校</t>
    <rPh sb="0" eb="5">
      <t>タマデシ</t>
    </rPh>
    <phoneticPr fontId="4"/>
  </si>
  <si>
    <t>千本小学校</t>
    <rPh sb="0" eb="5">
      <t>センボンシ</t>
    </rPh>
    <phoneticPr fontId="4"/>
  </si>
  <si>
    <t>橘小学校</t>
    <rPh sb="0" eb="4">
      <t>タチバナシ</t>
    </rPh>
    <phoneticPr fontId="4"/>
  </si>
  <si>
    <t>まつば小学校</t>
    <rPh sb="3" eb="6">
      <t>ショウガッコウ</t>
    </rPh>
    <phoneticPr fontId="3"/>
  </si>
  <si>
    <t>長橋小学校</t>
    <rPh sb="0" eb="5">
      <t>ナガハシシ</t>
    </rPh>
    <phoneticPr fontId="4"/>
  </si>
  <si>
    <t>北津守小学校</t>
    <rPh sb="0" eb="6">
      <t>キツモリシ</t>
    </rPh>
    <phoneticPr fontId="4"/>
  </si>
  <si>
    <t>南津守小学校</t>
    <rPh sb="0" eb="6">
      <t>ミツモリシ</t>
    </rPh>
    <phoneticPr fontId="4"/>
  </si>
  <si>
    <t>天下茶屋中学校</t>
    <rPh sb="0" eb="7">
      <t>テンガチャヤチ</t>
    </rPh>
    <phoneticPr fontId="4"/>
  </si>
  <si>
    <t>新今宮中学校</t>
    <rPh sb="0" eb="1">
      <t>シン</t>
    </rPh>
    <rPh sb="1" eb="6">
      <t>イマミヤチ</t>
    </rPh>
    <phoneticPr fontId="4"/>
  </si>
  <si>
    <t>成南中学校</t>
    <rPh sb="0" eb="1">
      <t>セイ</t>
    </rPh>
    <rPh sb="1" eb="2">
      <t>ナ</t>
    </rPh>
    <rPh sb="2" eb="5">
      <t>チ</t>
    </rPh>
    <phoneticPr fontId="4"/>
  </si>
  <si>
    <t>鶴見橋中学校</t>
    <rPh sb="0" eb="6">
      <t>ツルミバシチ</t>
    </rPh>
    <phoneticPr fontId="4"/>
  </si>
  <si>
    <t>玉出中学校</t>
    <rPh sb="0" eb="5">
      <t>タマデチ</t>
    </rPh>
    <phoneticPr fontId="4"/>
  </si>
  <si>
    <t>梅南中学校</t>
    <rPh sb="0" eb="5">
      <t>バイナンチ</t>
    </rPh>
    <phoneticPr fontId="4"/>
  </si>
  <si>
    <t>令和３年度大阪市立学校園教室内空気環境検査結果　一覧表　　　　</t>
    <rPh sb="0" eb="2">
      <t>レイワ</t>
    </rPh>
    <rPh sb="3" eb="5">
      <t>ネンド</t>
    </rPh>
    <rPh sb="5" eb="8">
      <t>オオサカシ</t>
    </rPh>
    <rPh sb="8" eb="9">
      <t>リツ</t>
    </rPh>
    <rPh sb="9" eb="11">
      <t>ガッコウ</t>
    </rPh>
    <rPh sb="11" eb="12">
      <t>エン</t>
    </rPh>
    <rPh sb="12" eb="15">
      <t>キョウシツナイ</t>
    </rPh>
    <rPh sb="15" eb="17">
      <t>クウキ</t>
    </rPh>
    <rPh sb="17" eb="19">
      <t>カンキョウ</t>
    </rPh>
    <rPh sb="19" eb="21">
      <t>ケンサ</t>
    </rPh>
    <rPh sb="21" eb="23">
      <t>ケッカ</t>
    </rPh>
    <rPh sb="24" eb="26">
      <t>イチラン</t>
    </rPh>
    <rPh sb="26" eb="27">
      <t>ヒョウ</t>
    </rPh>
    <phoneticPr fontId="2"/>
  </si>
  <si>
    <t>東生野中学校
（夜間）</t>
    <rPh sb="0" eb="4">
      <t>ヒガシイクノチュウ</t>
    </rPh>
    <rPh sb="4" eb="6">
      <t>ガッコウ</t>
    </rPh>
    <rPh sb="8" eb="10">
      <t>ヤカン</t>
    </rPh>
    <phoneticPr fontId="2"/>
  </si>
  <si>
    <t>水都国際中学
高校</t>
    <rPh sb="0" eb="2">
      <t>スイト</t>
    </rPh>
    <rPh sb="2" eb="4">
      <t>コクサイ</t>
    </rPh>
    <rPh sb="4" eb="6">
      <t>チュウガク</t>
    </rPh>
    <rPh sb="7" eb="9">
      <t>コウコウ</t>
    </rPh>
    <phoneticPr fontId="4"/>
  </si>
  <si>
    <t>新森小路
小学校</t>
    <rPh sb="0" eb="1">
      <t>シン</t>
    </rPh>
    <rPh sb="1" eb="4">
      <t>モリショウジ</t>
    </rPh>
    <rPh sb="5" eb="8">
      <t>ショウガッコウ</t>
    </rPh>
    <phoneticPr fontId="4"/>
  </si>
  <si>
    <t>校園数　　29校   　　　</t>
    <rPh sb="0" eb="1">
      <t>コウ</t>
    </rPh>
    <rPh sb="1" eb="2">
      <t>エン</t>
    </rPh>
    <rPh sb="2" eb="3">
      <t>スウ</t>
    </rPh>
    <rPh sb="7" eb="8">
      <t>コウ</t>
    </rPh>
    <phoneticPr fontId="2"/>
  </si>
  <si>
    <t>○○</t>
    <phoneticPr fontId="2"/>
  </si>
  <si>
    <t>校園数　　○○校   　　　</t>
    <rPh sb="0" eb="1">
      <t>コウ</t>
    </rPh>
    <rPh sb="1" eb="2">
      <t>エン</t>
    </rPh>
    <rPh sb="2" eb="3">
      <t>スウ</t>
    </rPh>
    <rPh sb="7" eb="8">
      <t>コウ</t>
    </rPh>
    <phoneticPr fontId="2"/>
  </si>
  <si>
    <t>教室数　　○○   　　　</t>
    <rPh sb="0" eb="2">
      <t>キョウシツ</t>
    </rPh>
    <phoneticPr fontId="2"/>
  </si>
  <si>
    <t>〇</t>
  </si>
  <si>
    <t>あり</t>
  </si>
  <si>
    <t>使用</t>
  </si>
  <si>
    <t>☆☆幼稚園</t>
    <rPh sb="2" eb="5">
      <t>タキガワヨウチエン</t>
    </rPh>
    <phoneticPr fontId="4"/>
  </si>
  <si>
    <t>△△幼稚園</t>
    <rPh sb="2" eb="5">
      <t>ヨウチエン</t>
    </rPh>
    <phoneticPr fontId="4"/>
  </si>
  <si>
    <t>なし</t>
  </si>
  <si>
    <t>●●小学校</t>
    <rPh sb="2" eb="5">
      <t>ショウガッコウ</t>
    </rPh>
    <phoneticPr fontId="4"/>
  </si>
  <si>
    <t>不使用</t>
  </si>
  <si>
    <t>△△小学校</t>
    <rPh sb="2" eb="5">
      <t>ショウガッコウ</t>
    </rPh>
    <phoneticPr fontId="4"/>
  </si>
  <si>
    <t>✕✕✕中学校</t>
    <rPh sb="3" eb="6">
      <t>チュウガッコウ</t>
    </rPh>
    <phoneticPr fontId="4"/>
  </si>
  <si>
    <t>●●中学校</t>
    <rPh sb="2" eb="5">
      <t>チュウガッコウ</t>
    </rPh>
    <phoneticPr fontId="4"/>
  </si>
  <si>
    <t>あり</t>
    <phoneticPr fontId="2"/>
  </si>
  <si>
    <t>混合</t>
  </si>
  <si>
    <t>☆☆高校</t>
    <rPh sb="2" eb="4">
      <t>コウコウ</t>
    </rPh>
    <phoneticPr fontId="4"/>
  </si>
  <si>
    <t>◎一覧表記入例</t>
    <rPh sb="1" eb="4">
      <t>イチランヒョウ</t>
    </rPh>
    <rPh sb="4" eb="7">
      <t>キニュウレイ</t>
    </rPh>
    <phoneticPr fontId="2"/>
  </si>
  <si>
    <t>できる限りPC入力でデータ送信していただくようご協力をお願いします！</t>
    <rPh sb="3" eb="4">
      <t>カギ</t>
    </rPh>
    <rPh sb="7" eb="9">
      <t>ニュウリョク</t>
    </rPh>
    <rPh sb="13" eb="15">
      <t>ソウシン</t>
    </rPh>
    <rPh sb="24" eb="26">
      <t>キョウリョク</t>
    </rPh>
    <rPh sb="28" eb="29">
      <t>ネガ</t>
    </rPh>
    <phoneticPr fontId="33"/>
  </si>
  <si>
    <t>（自作の一覧表を作成される場合は、集計をスムーズにするため、学校園の順番を配布資料と合わせてください。）</t>
    <rPh sb="1" eb="3">
      <t>ジサク</t>
    </rPh>
    <rPh sb="4" eb="7">
      <t>イチランヒョウ</t>
    </rPh>
    <rPh sb="8" eb="10">
      <t>サクセイ</t>
    </rPh>
    <rPh sb="13" eb="15">
      <t>バアイ</t>
    </rPh>
    <rPh sb="17" eb="19">
      <t>シュウケイ</t>
    </rPh>
    <rPh sb="30" eb="33">
      <t>ガッコウエン</t>
    </rPh>
    <rPh sb="34" eb="36">
      <t>ジュンバン</t>
    </rPh>
    <rPh sb="37" eb="41">
      <t>ハイフシリョウ</t>
    </rPh>
    <rPh sb="42" eb="43">
      <t>ア</t>
    </rPh>
    <phoneticPr fontId="33"/>
  </si>
  <si>
    <t>＊データ入力した一覧表を印刷し、3/5までに検査票と共に府薬事務局まで提出してください。</t>
    <rPh sb="4" eb="6">
      <t>ニュウリョク</t>
    </rPh>
    <rPh sb="8" eb="11">
      <t>イチランヒョウ</t>
    </rPh>
    <rPh sb="28" eb="33">
      <t>フヤクジムキョクタス</t>
    </rPh>
    <phoneticPr fontId="33"/>
  </si>
  <si>
    <t>◎各学校のデータをPC入力で行い、一覧表を作成する場合</t>
    <rPh sb="1" eb="4">
      <t>カクガッコウ</t>
    </rPh>
    <rPh sb="11" eb="13">
      <t>ニュウリョク</t>
    </rPh>
    <rPh sb="14" eb="15">
      <t>オコナ</t>
    </rPh>
    <rPh sb="17" eb="20">
      <t>イチランヒョウ</t>
    </rPh>
    <rPh sb="21" eb="23">
      <t>サクセイ</t>
    </rPh>
    <rPh sb="25" eb="27">
      <t>バアイ</t>
    </rPh>
    <phoneticPr fontId="33"/>
  </si>
  <si>
    <t>◎手書きで一覧表を作成する場合</t>
    <rPh sb="1" eb="3">
      <t>テガ</t>
    </rPh>
    <rPh sb="5" eb="8">
      <t>イチランヒョウ</t>
    </rPh>
    <rPh sb="9" eb="11">
      <t>サクセイ</t>
    </rPh>
    <rPh sb="13" eb="15">
      <t>バアイ</t>
    </rPh>
    <phoneticPr fontId="33"/>
  </si>
  <si>
    <t>＊支部長会資料で配布した空気検査一覧表をご使用ください。</t>
    <rPh sb="1" eb="7">
      <t>シブチョウカイシリョウ</t>
    </rPh>
    <rPh sb="8" eb="10">
      <t>ハイフ</t>
    </rPh>
    <rPh sb="12" eb="14">
      <t>クウキ</t>
    </rPh>
    <rPh sb="14" eb="16">
      <t>ケンサ</t>
    </rPh>
    <rPh sb="16" eb="19">
      <t>イチランヒョウ</t>
    </rPh>
    <rPh sb="21" eb="23">
      <t>シヨウ</t>
    </rPh>
    <phoneticPr fontId="33"/>
  </si>
  <si>
    <t>＊お送りしたExcelファイルで同様の用紙を印刷できます。</t>
    <rPh sb="2" eb="3">
      <t>オク</t>
    </rPh>
    <rPh sb="16" eb="18">
      <t>ドウヨウ</t>
    </rPh>
    <rPh sb="19" eb="21">
      <t>ヨウシ</t>
    </rPh>
    <rPh sb="22" eb="24">
      <t>インサツ</t>
    </rPh>
    <phoneticPr fontId="33"/>
  </si>
  <si>
    <t>＊一覧表と検査票を3/5までに府薬事務局に提出してください。</t>
    <rPh sb="1" eb="4">
      <t>イチランヒョウ</t>
    </rPh>
    <rPh sb="5" eb="8">
      <t>ケンサヒョウ</t>
    </rPh>
    <rPh sb="15" eb="20">
      <t>フヤクジムキョク</t>
    </rPh>
    <rPh sb="21" eb="23">
      <t>テイシュツ</t>
    </rPh>
    <phoneticPr fontId="33"/>
  </si>
  <si>
    <t>＊PC入力用にデータを入力し、送信元のosakashigakuyaku@gmail.comに返信してください。</t>
    <rPh sb="15" eb="18">
      <t>ソウシンモト</t>
    </rPh>
    <rPh sb="46" eb="48">
      <t>ヘンシン</t>
    </rPh>
    <phoneticPr fontId="33"/>
  </si>
  <si>
    <t>基準値外</t>
    <phoneticPr fontId="2"/>
  </si>
  <si>
    <t xml:space="preserve">
基準値外</t>
    <phoneticPr fontId="2"/>
  </si>
  <si>
    <t>基準値内</t>
    <phoneticPr fontId="2"/>
  </si>
  <si>
    <r>
      <rPr>
        <b/>
        <sz val="10"/>
        <rFont val="ＭＳ Ｐゴシック"/>
        <family val="3"/>
        <charset val="128"/>
      </rPr>
      <t>換気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基準値内</t>
    </r>
    <rPh sb="0" eb="1">
      <t>カン</t>
    </rPh>
    <rPh sb="1" eb="2">
      <t>キ</t>
    </rPh>
    <rPh sb="3" eb="6">
      <t>キジュンチ</t>
    </rPh>
    <phoneticPr fontId="2"/>
  </si>
  <si>
    <r>
      <t xml:space="preserve">
</t>
    </r>
    <r>
      <rPr>
        <sz val="8"/>
        <rFont val="ＭＳ Ｐゴシック"/>
        <family val="3"/>
        <charset val="128"/>
      </rPr>
      <t>基準値外</t>
    </r>
    <rPh sb="1" eb="4">
      <t>キジュンチ</t>
    </rPh>
    <phoneticPr fontId="2"/>
  </si>
  <si>
    <r>
      <rPr>
        <b/>
        <sz val="10"/>
        <rFont val="ＭＳ Ｐゴシック"/>
        <family val="3"/>
        <charset val="128"/>
      </rPr>
      <t>温度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基準値内</t>
    </r>
    <rPh sb="0" eb="2">
      <t>オンド</t>
    </rPh>
    <rPh sb="3" eb="6">
      <t>キジュンチ</t>
    </rPh>
    <phoneticPr fontId="2"/>
  </si>
  <si>
    <r>
      <rPr>
        <b/>
        <sz val="10"/>
        <rFont val="ＭＳ Ｐゴシック"/>
        <family val="3"/>
        <charset val="128"/>
      </rPr>
      <t>湿度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基準値内</t>
    </r>
    <rPh sb="0" eb="2">
      <t>シツド</t>
    </rPh>
    <rPh sb="3" eb="6">
      <t>キジュンチ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</si>
</sst>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8" x14ac:knownFonts="1">
    <font>
      <sz val="11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u/>
      <sz val="22"/>
      <name val="ＭＳ Ｐ明朝"/>
      <family val="1"/>
      <charset val="128"/>
    </font>
    <font>
      <sz val="22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u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u/>
      <sz val="20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9" fillId="0" borderId="0" xfId="0" applyFont="1"/>
    <xf numFmtId="0" fontId="9" fillId="0" borderId="0" xfId="0" applyFont="1" applyAlignment="1"/>
    <xf numFmtId="0" fontId="0" fillId="0" borderId="0" xfId="0" applyAlignment="1"/>
    <xf numFmtId="0" fontId="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3" xfId="0" applyFont="1" applyBorder="1" applyAlignment="1">
      <alignment vertical="top"/>
    </xf>
    <xf numFmtId="0" fontId="18" fillId="0" borderId="0" xfId="0" applyFont="1"/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11" fillId="0" borderId="12" xfId="0" applyFont="1" applyBorder="1" applyAlignment="1">
      <alignment horizontal="right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vertical="top"/>
    </xf>
    <xf numFmtId="0" fontId="12" fillId="0" borderId="1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/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19" fillId="0" borderId="16" xfId="0" applyFont="1" applyBorder="1" applyAlignment="1">
      <alignment horizontal="center" vertical="center" wrapText="1"/>
    </xf>
    <xf numFmtId="176" fontId="24" fillId="0" borderId="30" xfId="0" applyNumberFormat="1" applyFont="1" applyBorder="1" applyAlignment="1">
      <alignment horizontal="center" vertical="center"/>
    </xf>
    <xf numFmtId="176" fontId="24" fillId="0" borderId="31" xfId="0" applyNumberFormat="1" applyFont="1" applyBorder="1" applyAlignment="1">
      <alignment horizontal="center" vertical="center"/>
    </xf>
    <xf numFmtId="176" fontId="24" fillId="0" borderId="29" xfId="0" applyNumberFormat="1" applyFont="1" applyBorder="1" applyAlignment="1">
      <alignment horizontal="center" vertical="center"/>
    </xf>
    <xf numFmtId="176" fontId="23" fillId="0" borderId="32" xfId="0" applyNumberFormat="1" applyFont="1" applyBorder="1" applyAlignment="1">
      <alignment horizontal="center" vertical="center" wrapText="1"/>
    </xf>
    <xf numFmtId="176" fontId="24" fillId="0" borderId="33" xfId="0" applyNumberFormat="1" applyFont="1" applyBorder="1" applyAlignment="1">
      <alignment horizontal="center" vertical="center"/>
    </xf>
    <xf numFmtId="176" fontId="23" fillId="0" borderId="34" xfId="0" applyNumberFormat="1" applyFont="1" applyBorder="1" applyAlignment="1">
      <alignment horizontal="center" vertical="center" wrapText="1"/>
    </xf>
    <xf numFmtId="176" fontId="24" fillId="0" borderId="1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24" fillId="0" borderId="35" xfId="0" applyNumberFormat="1" applyFont="1" applyBorder="1" applyAlignment="1">
      <alignment horizontal="center" vertical="center"/>
    </xf>
    <xf numFmtId="176" fontId="24" fillId="0" borderId="36" xfId="0" applyNumberFormat="1" applyFont="1" applyBorder="1" applyAlignment="1">
      <alignment horizontal="center" vertical="center"/>
    </xf>
    <xf numFmtId="176" fontId="24" fillId="0" borderId="37" xfId="0" applyNumberFormat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176" fontId="24" fillId="0" borderId="29" xfId="0" quotePrefix="1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8" fillId="0" borderId="21" xfId="0" applyFont="1" applyBorder="1" applyAlignment="1">
      <alignment vertical="center"/>
    </xf>
    <xf numFmtId="0" fontId="28" fillId="0" borderId="41" xfId="0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28" fillId="0" borderId="23" xfId="0" applyFont="1" applyBorder="1" applyAlignment="1">
      <alignment vertical="center" wrapText="1"/>
    </xf>
    <xf numFmtId="0" fontId="28" fillId="0" borderId="41" xfId="0" applyFont="1" applyBorder="1" applyAlignment="1">
      <alignment vertical="center" wrapText="1"/>
    </xf>
    <xf numFmtId="0" fontId="28" fillId="0" borderId="25" xfId="0" applyFont="1" applyBorder="1" applyAlignment="1">
      <alignment vertical="center"/>
    </xf>
    <xf numFmtId="0" fontId="29" fillId="0" borderId="2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8" fillId="0" borderId="43" xfId="0" applyFont="1" applyBorder="1" applyAlignment="1">
      <alignment vertical="center"/>
    </xf>
    <xf numFmtId="0" fontId="28" fillId="0" borderId="23" xfId="0" applyFont="1" applyBorder="1" applyAlignment="1">
      <alignment vertical="center" shrinkToFit="1"/>
    </xf>
    <xf numFmtId="0" fontId="28" fillId="0" borderId="23" xfId="0" applyFont="1" applyBorder="1" applyAlignment="1">
      <alignment horizontal="left" vertical="center" wrapText="1"/>
    </xf>
    <xf numFmtId="0" fontId="28" fillId="0" borderId="21" xfId="0" applyFont="1" applyBorder="1" applyAlignment="1">
      <alignment vertical="center" shrinkToFit="1"/>
    </xf>
    <xf numFmtId="0" fontId="28" fillId="0" borderId="41" xfId="0" applyFont="1" applyBorder="1" applyAlignment="1">
      <alignment vertical="center" shrinkToFit="1"/>
    </xf>
    <xf numFmtId="0" fontId="28" fillId="0" borderId="39" xfId="0" applyFont="1" applyBorder="1" applyAlignment="1">
      <alignment vertical="center" shrinkToFit="1"/>
    </xf>
    <xf numFmtId="0" fontId="28" fillId="0" borderId="25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28" fillId="0" borderId="43" xfId="0" applyFont="1" applyBorder="1" applyAlignment="1">
      <alignment vertical="center" shrinkToFit="1"/>
    </xf>
    <xf numFmtId="0" fontId="22" fillId="0" borderId="11" xfId="0" applyFont="1" applyBorder="1" applyAlignment="1">
      <alignment vertical="center"/>
    </xf>
    <xf numFmtId="0" fontId="28" fillId="0" borderId="9" xfId="0" applyFont="1" applyBorder="1" applyAlignment="1">
      <alignment vertical="center" wrapText="1" shrinkToFit="1"/>
    </xf>
    <xf numFmtId="0" fontId="3" fillId="0" borderId="9" xfId="0" applyFont="1" applyBorder="1" applyAlignment="1">
      <alignment horizontal="center" vertical="center"/>
    </xf>
    <xf numFmtId="0" fontId="28" fillId="0" borderId="41" xfId="0" applyFont="1" applyBorder="1" applyAlignment="1">
      <alignment vertical="center" wrapText="1" shrinkToFit="1"/>
    </xf>
    <xf numFmtId="0" fontId="22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8" fillId="0" borderId="9" xfId="0" applyFont="1" applyBorder="1" applyAlignment="1">
      <alignment vertical="center" shrinkToFit="1"/>
    </xf>
    <xf numFmtId="0" fontId="28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8" fillId="0" borderId="19" xfId="0" applyFont="1" applyBorder="1"/>
    <xf numFmtId="0" fontId="28" fillId="0" borderId="39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41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0" fontId="8" fillId="0" borderId="0" xfId="0" applyFont="1" applyBorder="1"/>
    <xf numFmtId="0" fontId="28" fillId="0" borderId="0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28" fillId="0" borderId="25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8" fillId="0" borderId="39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shrinkToFit="1"/>
    </xf>
    <xf numFmtId="0" fontId="22" fillId="0" borderId="51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2" fillId="0" borderId="47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2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 applyBorder="1" applyAlignment="1">
      <alignment horizontal="left"/>
    </xf>
    <xf numFmtId="0" fontId="4" fillId="0" borderId="55" xfId="0" applyFont="1" applyBorder="1"/>
    <xf numFmtId="0" fontId="21" fillId="0" borderId="56" xfId="0" applyFont="1" applyBorder="1" applyAlignment="1">
      <alignment vertical="center"/>
    </xf>
    <xf numFmtId="0" fontId="21" fillId="0" borderId="57" xfId="0" applyFont="1" applyBorder="1" applyAlignment="1">
      <alignment vertical="center"/>
    </xf>
    <xf numFmtId="0" fontId="4" fillId="0" borderId="58" xfId="0" applyFont="1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4" fillId="0" borderId="58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7" fillId="0" borderId="58" xfId="0" applyFont="1" applyBorder="1" applyAlignment="1"/>
    <xf numFmtId="0" fontId="7" fillId="0" borderId="10" xfId="0" applyFont="1" applyBorder="1" applyAlignment="1">
      <alignment horizontal="center" vertical="center"/>
    </xf>
    <xf numFmtId="0" fontId="8" fillId="0" borderId="58" xfId="0" applyFont="1" applyBorder="1"/>
    <xf numFmtId="0" fontId="0" fillId="0" borderId="58" xfId="0" applyBorder="1"/>
    <xf numFmtId="0" fontId="0" fillId="0" borderId="0" xfId="0" applyBorder="1"/>
    <xf numFmtId="0" fontId="0" fillId="0" borderId="10" xfId="0" applyBorder="1"/>
    <xf numFmtId="0" fontId="0" fillId="0" borderId="0" xfId="0" applyAlignment="1">
      <alignment vertical="center"/>
    </xf>
    <xf numFmtId="0" fontId="3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34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35" fillId="3" borderId="0" xfId="0" applyFont="1" applyFill="1"/>
    <xf numFmtId="0" fontId="30" fillId="0" borderId="0" xfId="0" applyFont="1" applyAlignment="1">
      <alignment vertical="center"/>
    </xf>
    <xf numFmtId="0" fontId="0" fillId="0" borderId="60" xfId="0" applyBorder="1"/>
    <xf numFmtId="0" fontId="0" fillId="0" borderId="59" xfId="0" applyBorder="1"/>
    <xf numFmtId="0" fontId="37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</cellXfs>
  <cellStyles count="1">
    <cellStyle name="標準" xfId="0" builtinId="0"/>
  </cellStyles>
  <dxfs count="192"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5</xdr:row>
      <xdr:rowOff>10583</xdr:rowOff>
    </xdr:from>
    <xdr:to>
      <xdr:col>1</xdr:col>
      <xdr:colOff>1076326</xdr:colOff>
      <xdr:row>6</xdr:row>
      <xdr:rowOff>380999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124FBB8-9EE2-4717-A4DD-3C85526B1BA4}"/>
            </a:ext>
          </a:extLst>
        </xdr:cNvPr>
        <xdr:cNvSpPr>
          <a:spLocks noChangeShapeType="1"/>
        </xdr:cNvSpPr>
      </xdr:nvSpPr>
      <xdr:spPr bwMode="auto">
        <a:xfrm>
          <a:off x="191559" y="8773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27</xdr:row>
      <xdr:rowOff>10583</xdr:rowOff>
    </xdr:from>
    <xdr:to>
      <xdr:col>1</xdr:col>
      <xdr:colOff>1076326</xdr:colOff>
      <xdr:row>28</xdr:row>
      <xdr:rowOff>380999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8A826496-A150-456C-B8EF-B3A66FDB6713}"/>
            </a:ext>
          </a:extLst>
        </xdr:cNvPr>
        <xdr:cNvSpPr>
          <a:spLocks noChangeShapeType="1"/>
        </xdr:cNvSpPr>
      </xdr:nvSpPr>
      <xdr:spPr bwMode="auto">
        <a:xfrm>
          <a:off x="191559" y="92498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49</xdr:row>
      <xdr:rowOff>10583</xdr:rowOff>
    </xdr:from>
    <xdr:to>
      <xdr:col>1</xdr:col>
      <xdr:colOff>1076326</xdr:colOff>
      <xdr:row>50</xdr:row>
      <xdr:rowOff>380999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21636FE6-4882-43E7-801C-B7FA817A705E}"/>
            </a:ext>
          </a:extLst>
        </xdr:cNvPr>
        <xdr:cNvSpPr>
          <a:spLocks noChangeShapeType="1"/>
        </xdr:cNvSpPr>
      </xdr:nvSpPr>
      <xdr:spPr bwMode="auto">
        <a:xfrm>
          <a:off x="191559" y="92498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49</xdr:row>
      <xdr:rowOff>10583</xdr:rowOff>
    </xdr:from>
    <xdr:to>
      <xdr:col>13</xdr:col>
      <xdr:colOff>0</xdr:colOff>
      <xdr:row>50</xdr:row>
      <xdr:rowOff>380999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3EB2052C-8954-4408-A5AF-9B1513DC7C42}"/>
            </a:ext>
          </a:extLst>
        </xdr:cNvPr>
        <xdr:cNvSpPr>
          <a:spLocks noChangeShapeType="1"/>
        </xdr:cNvSpPr>
      </xdr:nvSpPr>
      <xdr:spPr bwMode="auto">
        <a:xfrm>
          <a:off x="5287433" y="924983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73</xdr:row>
      <xdr:rowOff>10583</xdr:rowOff>
    </xdr:from>
    <xdr:to>
      <xdr:col>1</xdr:col>
      <xdr:colOff>1076326</xdr:colOff>
      <xdr:row>74</xdr:row>
      <xdr:rowOff>380999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20037D0F-84BC-4E8F-8795-379C6FC63B40}"/>
            </a:ext>
          </a:extLst>
        </xdr:cNvPr>
        <xdr:cNvSpPr>
          <a:spLocks noChangeShapeType="1"/>
        </xdr:cNvSpPr>
      </xdr:nvSpPr>
      <xdr:spPr bwMode="auto">
        <a:xfrm>
          <a:off x="191559" y="92498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96</xdr:row>
      <xdr:rowOff>10583</xdr:rowOff>
    </xdr:from>
    <xdr:to>
      <xdr:col>1</xdr:col>
      <xdr:colOff>1076326</xdr:colOff>
      <xdr:row>97</xdr:row>
      <xdr:rowOff>380999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898F97D2-0330-4F5C-B0F7-AB6C029A92B7}"/>
            </a:ext>
          </a:extLst>
        </xdr:cNvPr>
        <xdr:cNvSpPr>
          <a:spLocks noChangeShapeType="1"/>
        </xdr:cNvSpPr>
      </xdr:nvSpPr>
      <xdr:spPr bwMode="auto">
        <a:xfrm>
          <a:off x="191559" y="1038330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118</xdr:row>
      <xdr:rowOff>10583</xdr:rowOff>
    </xdr:from>
    <xdr:to>
      <xdr:col>1</xdr:col>
      <xdr:colOff>1076326</xdr:colOff>
      <xdr:row>119</xdr:row>
      <xdr:rowOff>380999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2F65599B-A547-41B6-B57B-C12CDD01EF0D}"/>
            </a:ext>
          </a:extLst>
        </xdr:cNvPr>
        <xdr:cNvSpPr>
          <a:spLocks noChangeShapeType="1"/>
        </xdr:cNvSpPr>
      </xdr:nvSpPr>
      <xdr:spPr bwMode="auto">
        <a:xfrm>
          <a:off x="191559" y="198416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73</xdr:row>
      <xdr:rowOff>10583</xdr:rowOff>
    </xdr:from>
    <xdr:to>
      <xdr:col>1</xdr:col>
      <xdr:colOff>1076326</xdr:colOff>
      <xdr:row>74</xdr:row>
      <xdr:rowOff>380999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1F1DC051-504E-4851-BBB0-01E4B2E13456}"/>
            </a:ext>
          </a:extLst>
        </xdr:cNvPr>
        <xdr:cNvSpPr>
          <a:spLocks noChangeShapeType="1"/>
        </xdr:cNvSpPr>
      </xdr:nvSpPr>
      <xdr:spPr bwMode="auto">
        <a:xfrm>
          <a:off x="201084" y="146981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96</xdr:row>
      <xdr:rowOff>10583</xdr:rowOff>
    </xdr:from>
    <xdr:to>
      <xdr:col>1</xdr:col>
      <xdr:colOff>1076326</xdr:colOff>
      <xdr:row>97</xdr:row>
      <xdr:rowOff>380999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EBF641AB-6121-465F-8B4B-C81FBD79767F}"/>
            </a:ext>
          </a:extLst>
        </xdr:cNvPr>
        <xdr:cNvSpPr>
          <a:spLocks noChangeShapeType="1"/>
        </xdr:cNvSpPr>
      </xdr:nvSpPr>
      <xdr:spPr bwMode="auto">
        <a:xfrm>
          <a:off x="201084" y="146981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73</xdr:row>
      <xdr:rowOff>10583</xdr:rowOff>
    </xdr:from>
    <xdr:to>
      <xdr:col>1</xdr:col>
      <xdr:colOff>1076326</xdr:colOff>
      <xdr:row>74</xdr:row>
      <xdr:rowOff>380999</xdr:rowOff>
    </xdr:to>
    <xdr:sp macro="" textlink="">
      <xdr:nvSpPr>
        <xdr:cNvPr id="41" name="Line 1">
          <a:extLst>
            <a:ext uri="{FF2B5EF4-FFF2-40B4-BE49-F238E27FC236}">
              <a16:creationId xmlns:a16="http://schemas.microsoft.com/office/drawing/2014/main" id="{B837E501-EB2B-4015-862B-E5527F56432B}"/>
            </a:ext>
          </a:extLst>
        </xdr:cNvPr>
        <xdr:cNvSpPr>
          <a:spLocks noChangeShapeType="1"/>
        </xdr:cNvSpPr>
      </xdr:nvSpPr>
      <xdr:spPr bwMode="auto">
        <a:xfrm>
          <a:off x="201084" y="78115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118</xdr:row>
      <xdr:rowOff>10583</xdr:rowOff>
    </xdr:from>
    <xdr:to>
      <xdr:col>1</xdr:col>
      <xdr:colOff>1076326</xdr:colOff>
      <xdr:row>119</xdr:row>
      <xdr:rowOff>380999</xdr:rowOff>
    </xdr:to>
    <xdr:sp macro="" textlink="">
      <xdr:nvSpPr>
        <xdr:cNvPr id="46" name="Line 1">
          <a:extLst>
            <a:ext uri="{FF2B5EF4-FFF2-40B4-BE49-F238E27FC236}">
              <a16:creationId xmlns:a16="http://schemas.microsoft.com/office/drawing/2014/main" id="{BB1F0698-8240-48A6-B800-A5970E7BBC0A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118</xdr:row>
      <xdr:rowOff>10583</xdr:rowOff>
    </xdr:from>
    <xdr:to>
      <xdr:col>1</xdr:col>
      <xdr:colOff>1076326</xdr:colOff>
      <xdr:row>119</xdr:row>
      <xdr:rowOff>380999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26774FA5-2ADF-400F-908A-477B0A968CCA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203</xdr:row>
      <xdr:rowOff>10583</xdr:rowOff>
    </xdr:from>
    <xdr:to>
      <xdr:col>1</xdr:col>
      <xdr:colOff>1076326</xdr:colOff>
      <xdr:row>204</xdr:row>
      <xdr:rowOff>380999</xdr:rowOff>
    </xdr:to>
    <xdr:sp macro="" textlink="">
      <xdr:nvSpPr>
        <xdr:cNvPr id="54" name="Line 1">
          <a:extLst>
            <a:ext uri="{FF2B5EF4-FFF2-40B4-BE49-F238E27FC236}">
              <a16:creationId xmlns:a16="http://schemas.microsoft.com/office/drawing/2014/main" id="{23DD2EB4-C98C-4807-A925-36D3650ED808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203</xdr:row>
      <xdr:rowOff>10583</xdr:rowOff>
    </xdr:from>
    <xdr:to>
      <xdr:col>13</xdr:col>
      <xdr:colOff>0</xdr:colOff>
      <xdr:row>204</xdr:row>
      <xdr:rowOff>380999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C9CD7B7D-3A84-4BEE-997A-B8595A16E3E1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203</xdr:row>
      <xdr:rowOff>10583</xdr:rowOff>
    </xdr:from>
    <xdr:to>
      <xdr:col>1</xdr:col>
      <xdr:colOff>1076326</xdr:colOff>
      <xdr:row>204</xdr:row>
      <xdr:rowOff>380999</xdr:rowOff>
    </xdr:to>
    <xdr:sp macro="" textlink="">
      <xdr:nvSpPr>
        <xdr:cNvPr id="56" name="Line 1">
          <a:extLst>
            <a:ext uri="{FF2B5EF4-FFF2-40B4-BE49-F238E27FC236}">
              <a16:creationId xmlns:a16="http://schemas.microsoft.com/office/drawing/2014/main" id="{955111BB-2B8C-46F6-AB22-9B1BB0003AB9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203</xdr:row>
      <xdr:rowOff>10583</xdr:rowOff>
    </xdr:from>
    <xdr:to>
      <xdr:col>13</xdr:col>
      <xdr:colOff>0</xdr:colOff>
      <xdr:row>204</xdr:row>
      <xdr:rowOff>380999</xdr:rowOff>
    </xdr:to>
    <xdr:sp macro="" textlink="">
      <xdr:nvSpPr>
        <xdr:cNvPr id="57" name="Line 1">
          <a:extLst>
            <a:ext uri="{FF2B5EF4-FFF2-40B4-BE49-F238E27FC236}">
              <a16:creationId xmlns:a16="http://schemas.microsoft.com/office/drawing/2014/main" id="{7334C66F-538A-4032-8C90-03715E6F4631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287</xdr:row>
      <xdr:rowOff>10583</xdr:rowOff>
    </xdr:from>
    <xdr:to>
      <xdr:col>1</xdr:col>
      <xdr:colOff>1076326</xdr:colOff>
      <xdr:row>288</xdr:row>
      <xdr:rowOff>380999</xdr:rowOff>
    </xdr:to>
    <xdr:sp macro="" textlink="">
      <xdr:nvSpPr>
        <xdr:cNvPr id="62" name="Line 1">
          <a:extLst>
            <a:ext uri="{FF2B5EF4-FFF2-40B4-BE49-F238E27FC236}">
              <a16:creationId xmlns:a16="http://schemas.microsoft.com/office/drawing/2014/main" id="{6630E042-B4AE-405E-8196-C418BE4F81D9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287</xdr:row>
      <xdr:rowOff>10583</xdr:rowOff>
    </xdr:from>
    <xdr:to>
      <xdr:col>13</xdr:col>
      <xdr:colOff>0</xdr:colOff>
      <xdr:row>288</xdr:row>
      <xdr:rowOff>380999</xdr:rowOff>
    </xdr:to>
    <xdr:sp macro="" textlink="">
      <xdr:nvSpPr>
        <xdr:cNvPr id="63" name="Line 1">
          <a:extLst>
            <a:ext uri="{FF2B5EF4-FFF2-40B4-BE49-F238E27FC236}">
              <a16:creationId xmlns:a16="http://schemas.microsoft.com/office/drawing/2014/main" id="{53C7708B-93E1-4CFF-B778-BF88A7DE4E7D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287</xdr:row>
      <xdr:rowOff>10583</xdr:rowOff>
    </xdr:from>
    <xdr:to>
      <xdr:col>1</xdr:col>
      <xdr:colOff>1076326</xdr:colOff>
      <xdr:row>288</xdr:row>
      <xdr:rowOff>380999</xdr:rowOff>
    </xdr:to>
    <xdr:sp macro="" textlink="">
      <xdr:nvSpPr>
        <xdr:cNvPr id="64" name="Line 1">
          <a:extLst>
            <a:ext uri="{FF2B5EF4-FFF2-40B4-BE49-F238E27FC236}">
              <a16:creationId xmlns:a16="http://schemas.microsoft.com/office/drawing/2014/main" id="{673590A1-965C-434D-919B-BC3349A3CB7A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287</xdr:row>
      <xdr:rowOff>10583</xdr:rowOff>
    </xdr:from>
    <xdr:to>
      <xdr:col>13</xdr:col>
      <xdr:colOff>0</xdr:colOff>
      <xdr:row>288</xdr:row>
      <xdr:rowOff>380999</xdr:rowOff>
    </xdr:to>
    <xdr:sp macro="" textlink="">
      <xdr:nvSpPr>
        <xdr:cNvPr id="65" name="Line 1">
          <a:extLst>
            <a:ext uri="{FF2B5EF4-FFF2-40B4-BE49-F238E27FC236}">
              <a16:creationId xmlns:a16="http://schemas.microsoft.com/office/drawing/2014/main" id="{99800DA7-ED8C-400A-8ECC-69A7FB1CB7ED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287</xdr:row>
      <xdr:rowOff>10583</xdr:rowOff>
    </xdr:from>
    <xdr:to>
      <xdr:col>1</xdr:col>
      <xdr:colOff>1076326</xdr:colOff>
      <xdr:row>288</xdr:row>
      <xdr:rowOff>380999</xdr:rowOff>
    </xdr:to>
    <xdr:sp macro="" textlink="">
      <xdr:nvSpPr>
        <xdr:cNvPr id="74" name="Line 1">
          <a:extLst>
            <a:ext uri="{FF2B5EF4-FFF2-40B4-BE49-F238E27FC236}">
              <a16:creationId xmlns:a16="http://schemas.microsoft.com/office/drawing/2014/main" id="{CECE1DBE-83A8-46F3-9801-BF7D7343101B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287</xdr:row>
      <xdr:rowOff>10583</xdr:rowOff>
    </xdr:from>
    <xdr:to>
      <xdr:col>13</xdr:col>
      <xdr:colOff>0</xdr:colOff>
      <xdr:row>288</xdr:row>
      <xdr:rowOff>380999</xdr:rowOff>
    </xdr:to>
    <xdr:sp macro="" textlink="">
      <xdr:nvSpPr>
        <xdr:cNvPr id="75" name="Line 1">
          <a:extLst>
            <a:ext uri="{FF2B5EF4-FFF2-40B4-BE49-F238E27FC236}">
              <a16:creationId xmlns:a16="http://schemas.microsoft.com/office/drawing/2014/main" id="{A724A102-C42A-4EB7-8F83-963A5E5BFA04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287</xdr:row>
      <xdr:rowOff>10583</xdr:rowOff>
    </xdr:from>
    <xdr:to>
      <xdr:col>1</xdr:col>
      <xdr:colOff>1076326</xdr:colOff>
      <xdr:row>288</xdr:row>
      <xdr:rowOff>380999</xdr:rowOff>
    </xdr:to>
    <xdr:sp macro="" textlink="">
      <xdr:nvSpPr>
        <xdr:cNvPr id="76" name="Line 1">
          <a:extLst>
            <a:ext uri="{FF2B5EF4-FFF2-40B4-BE49-F238E27FC236}">
              <a16:creationId xmlns:a16="http://schemas.microsoft.com/office/drawing/2014/main" id="{E54B9901-7E28-4F0F-AFB2-1A14A7195C01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287</xdr:row>
      <xdr:rowOff>10583</xdr:rowOff>
    </xdr:from>
    <xdr:to>
      <xdr:col>13</xdr:col>
      <xdr:colOff>0</xdr:colOff>
      <xdr:row>288</xdr:row>
      <xdr:rowOff>380999</xdr:rowOff>
    </xdr:to>
    <xdr:sp macro="" textlink="">
      <xdr:nvSpPr>
        <xdr:cNvPr id="77" name="Line 1">
          <a:extLst>
            <a:ext uri="{FF2B5EF4-FFF2-40B4-BE49-F238E27FC236}">
              <a16:creationId xmlns:a16="http://schemas.microsoft.com/office/drawing/2014/main" id="{4C0B5DF3-BE35-4927-98BA-142BB2F3FE92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545</xdr:row>
      <xdr:rowOff>10583</xdr:rowOff>
    </xdr:from>
    <xdr:to>
      <xdr:col>1</xdr:col>
      <xdr:colOff>1076326</xdr:colOff>
      <xdr:row>546</xdr:row>
      <xdr:rowOff>380999</xdr:rowOff>
    </xdr:to>
    <xdr:sp macro="" textlink="">
      <xdr:nvSpPr>
        <xdr:cNvPr id="82" name="Line 1">
          <a:extLst>
            <a:ext uri="{FF2B5EF4-FFF2-40B4-BE49-F238E27FC236}">
              <a16:creationId xmlns:a16="http://schemas.microsoft.com/office/drawing/2014/main" id="{0E80FBBC-919C-4456-BA49-3634C41F86AB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545</xdr:row>
      <xdr:rowOff>10583</xdr:rowOff>
    </xdr:from>
    <xdr:to>
      <xdr:col>13</xdr:col>
      <xdr:colOff>0</xdr:colOff>
      <xdr:row>546</xdr:row>
      <xdr:rowOff>380999</xdr:rowOff>
    </xdr:to>
    <xdr:sp macro="" textlink="">
      <xdr:nvSpPr>
        <xdr:cNvPr id="83" name="Line 1">
          <a:extLst>
            <a:ext uri="{FF2B5EF4-FFF2-40B4-BE49-F238E27FC236}">
              <a16:creationId xmlns:a16="http://schemas.microsoft.com/office/drawing/2014/main" id="{9101830E-BAA2-4596-90CC-C37DB9BABD68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545</xdr:row>
      <xdr:rowOff>10583</xdr:rowOff>
    </xdr:from>
    <xdr:to>
      <xdr:col>1</xdr:col>
      <xdr:colOff>1076326</xdr:colOff>
      <xdr:row>546</xdr:row>
      <xdr:rowOff>380999</xdr:rowOff>
    </xdr:to>
    <xdr:sp macro="" textlink="">
      <xdr:nvSpPr>
        <xdr:cNvPr id="84" name="Line 1">
          <a:extLst>
            <a:ext uri="{FF2B5EF4-FFF2-40B4-BE49-F238E27FC236}">
              <a16:creationId xmlns:a16="http://schemas.microsoft.com/office/drawing/2014/main" id="{2C2C3438-1DDA-4000-9122-11D900951F39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545</xdr:row>
      <xdr:rowOff>10583</xdr:rowOff>
    </xdr:from>
    <xdr:to>
      <xdr:col>13</xdr:col>
      <xdr:colOff>0</xdr:colOff>
      <xdr:row>546</xdr:row>
      <xdr:rowOff>380999</xdr:rowOff>
    </xdr:to>
    <xdr:sp macro="" textlink="">
      <xdr:nvSpPr>
        <xdr:cNvPr id="85" name="Line 1">
          <a:extLst>
            <a:ext uri="{FF2B5EF4-FFF2-40B4-BE49-F238E27FC236}">
              <a16:creationId xmlns:a16="http://schemas.microsoft.com/office/drawing/2014/main" id="{A355A15D-0887-46E6-BA59-B0DD257B5908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567</xdr:row>
      <xdr:rowOff>10583</xdr:rowOff>
    </xdr:from>
    <xdr:to>
      <xdr:col>1</xdr:col>
      <xdr:colOff>1076326</xdr:colOff>
      <xdr:row>568</xdr:row>
      <xdr:rowOff>380999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DAB3BC67-1B0A-421C-A3BD-F6E20A89A249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567</xdr:row>
      <xdr:rowOff>10583</xdr:rowOff>
    </xdr:from>
    <xdr:to>
      <xdr:col>1</xdr:col>
      <xdr:colOff>1076326</xdr:colOff>
      <xdr:row>568</xdr:row>
      <xdr:rowOff>380999</xdr:rowOff>
    </xdr:to>
    <xdr:sp macro="" textlink="">
      <xdr:nvSpPr>
        <xdr:cNvPr id="92" name="Line 1">
          <a:extLst>
            <a:ext uri="{FF2B5EF4-FFF2-40B4-BE49-F238E27FC236}">
              <a16:creationId xmlns:a16="http://schemas.microsoft.com/office/drawing/2014/main" id="{A02028C5-CE9F-47F2-988F-1344EEAD0E7F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118</xdr:row>
      <xdr:rowOff>10583</xdr:rowOff>
    </xdr:from>
    <xdr:to>
      <xdr:col>1</xdr:col>
      <xdr:colOff>1076326</xdr:colOff>
      <xdr:row>119</xdr:row>
      <xdr:rowOff>380999</xdr:rowOff>
    </xdr:to>
    <xdr:sp macro="" textlink="">
      <xdr:nvSpPr>
        <xdr:cNvPr id="106" name="Line 1">
          <a:extLst>
            <a:ext uri="{FF2B5EF4-FFF2-40B4-BE49-F238E27FC236}">
              <a16:creationId xmlns:a16="http://schemas.microsoft.com/office/drawing/2014/main" id="{18275330-EBDE-40DA-A8DA-5392F04E4567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118</xdr:row>
      <xdr:rowOff>10583</xdr:rowOff>
    </xdr:from>
    <xdr:to>
      <xdr:col>1</xdr:col>
      <xdr:colOff>1076326</xdr:colOff>
      <xdr:row>119</xdr:row>
      <xdr:rowOff>380999</xdr:rowOff>
    </xdr:to>
    <xdr:sp macro="" textlink="">
      <xdr:nvSpPr>
        <xdr:cNvPr id="108" name="Line 1">
          <a:extLst>
            <a:ext uri="{FF2B5EF4-FFF2-40B4-BE49-F238E27FC236}">
              <a16:creationId xmlns:a16="http://schemas.microsoft.com/office/drawing/2014/main" id="{933F86A1-557E-47AC-BE44-846E36F54C46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203</xdr:row>
      <xdr:rowOff>10583</xdr:rowOff>
    </xdr:from>
    <xdr:to>
      <xdr:col>1</xdr:col>
      <xdr:colOff>1076326</xdr:colOff>
      <xdr:row>204</xdr:row>
      <xdr:rowOff>380999</xdr:rowOff>
    </xdr:to>
    <xdr:sp macro="" textlink="">
      <xdr:nvSpPr>
        <xdr:cNvPr id="114" name="Line 1">
          <a:extLst>
            <a:ext uri="{FF2B5EF4-FFF2-40B4-BE49-F238E27FC236}">
              <a16:creationId xmlns:a16="http://schemas.microsoft.com/office/drawing/2014/main" id="{72B012B8-AA35-4031-A46F-3B84E26863CD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203</xdr:row>
      <xdr:rowOff>10583</xdr:rowOff>
    </xdr:from>
    <xdr:to>
      <xdr:col>13</xdr:col>
      <xdr:colOff>0</xdr:colOff>
      <xdr:row>204</xdr:row>
      <xdr:rowOff>380999</xdr:rowOff>
    </xdr:to>
    <xdr:sp macro="" textlink="">
      <xdr:nvSpPr>
        <xdr:cNvPr id="115" name="Line 1">
          <a:extLst>
            <a:ext uri="{FF2B5EF4-FFF2-40B4-BE49-F238E27FC236}">
              <a16:creationId xmlns:a16="http://schemas.microsoft.com/office/drawing/2014/main" id="{FAA2252D-5052-4933-A608-1C4215E4E35C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203</xdr:row>
      <xdr:rowOff>10583</xdr:rowOff>
    </xdr:from>
    <xdr:to>
      <xdr:col>1</xdr:col>
      <xdr:colOff>1076326</xdr:colOff>
      <xdr:row>204</xdr:row>
      <xdr:rowOff>380999</xdr:rowOff>
    </xdr:to>
    <xdr:sp macro="" textlink="">
      <xdr:nvSpPr>
        <xdr:cNvPr id="116" name="Line 1">
          <a:extLst>
            <a:ext uri="{FF2B5EF4-FFF2-40B4-BE49-F238E27FC236}">
              <a16:creationId xmlns:a16="http://schemas.microsoft.com/office/drawing/2014/main" id="{E5DA3199-FFA8-4AA0-B958-51F550FDE2B0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203</xdr:row>
      <xdr:rowOff>10583</xdr:rowOff>
    </xdr:from>
    <xdr:to>
      <xdr:col>13</xdr:col>
      <xdr:colOff>0</xdr:colOff>
      <xdr:row>204</xdr:row>
      <xdr:rowOff>380999</xdr:rowOff>
    </xdr:to>
    <xdr:sp macro="" textlink="">
      <xdr:nvSpPr>
        <xdr:cNvPr id="117" name="Line 1">
          <a:extLst>
            <a:ext uri="{FF2B5EF4-FFF2-40B4-BE49-F238E27FC236}">
              <a16:creationId xmlns:a16="http://schemas.microsoft.com/office/drawing/2014/main" id="{42EA1A3A-4AC3-4844-A7A7-5DD097FF141A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287</xdr:row>
      <xdr:rowOff>10583</xdr:rowOff>
    </xdr:from>
    <xdr:to>
      <xdr:col>1</xdr:col>
      <xdr:colOff>1076326</xdr:colOff>
      <xdr:row>288</xdr:row>
      <xdr:rowOff>380999</xdr:rowOff>
    </xdr:to>
    <xdr:sp macro="" textlink="">
      <xdr:nvSpPr>
        <xdr:cNvPr id="122" name="Line 1">
          <a:extLst>
            <a:ext uri="{FF2B5EF4-FFF2-40B4-BE49-F238E27FC236}">
              <a16:creationId xmlns:a16="http://schemas.microsoft.com/office/drawing/2014/main" id="{BDE835AE-96C8-41E5-A9A6-00F761F7CBBA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287</xdr:row>
      <xdr:rowOff>10583</xdr:rowOff>
    </xdr:from>
    <xdr:to>
      <xdr:col>13</xdr:col>
      <xdr:colOff>0</xdr:colOff>
      <xdr:row>288</xdr:row>
      <xdr:rowOff>380999</xdr:rowOff>
    </xdr:to>
    <xdr:sp macro="" textlink="">
      <xdr:nvSpPr>
        <xdr:cNvPr id="123" name="Line 1">
          <a:extLst>
            <a:ext uri="{FF2B5EF4-FFF2-40B4-BE49-F238E27FC236}">
              <a16:creationId xmlns:a16="http://schemas.microsoft.com/office/drawing/2014/main" id="{74E1F8BD-6622-4C5A-9EDF-84555947CC9D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287</xdr:row>
      <xdr:rowOff>10583</xdr:rowOff>
    </xdr:from>
    <xdr:to>
      <xdr:col>1</xdr:col>
      <xdr:colOff>1076326</xdr:colOff>
      <xdr:row>288</xdr:row>
      <xdr:rowOff>380999</xdr:rowOff>
    </xdr:to>
    <xdr:sp macro="" textlink="">
      <xdr:nvSpPr>
        <xdr:cNvPr id="124" name="Line 1">
          <a:extLst>
            <a:ext uri="{FF2B5EF4-FFF2-40B4-BE49-F238E27FC236}">
              <a16:creationId xmlns:a16="http://schemas.microsoft.com/office/drawing/2014/main" id="{950E140A-9DFC-4846-9F38-482CCBDF2AB6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287</xdr:row>
      <xdr:rowOff>10583</xdr:rowOff>
    </xdr:from>
    <xdr:to>
      <xdr:col>13</xdr:col>
      <xdr:colOff>0</xdr:colOff>
      <xdr:row>288</xdr:row>
      <xdr:rowOff>380999</xdr:rowOff>
    </xdr:to>
    <xdr:sp macro="" textlink="">
      <xdr:nvSpPr>
        <xdr:cNvPr id="125" name="Line 1">
          <a:extLst>
            <a:ext uri="{FF2B5EF4-FFF2-40B4-BE49-F238E27FC236}">
              <a16:creationId xmlns:a16="http://schemas.microsoft.com/office/drawing/2014/main" id="{10693201-02FC-4741-A93C-52DDA86395EB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545</xdr:row>
      <xdr:rowOff>10583</xdr:rowOff>
    </xdr:from>
    <xdr:to>
      <xdr:col>1</xdr:col>
      <xdr:colOff>1076326</xdr:colOff>
      <xdr:row>546</xdr:row>
      <xdr:rowOff>380999</xdr:rowOff>
    </xdr:to>
    <xdr:sp macro="" textlink="">
      <xdr:nvSpPr>
        <xdr:cNvPr id="130" name="Line 1">
          <a:extLst>
            <a:ext uri="{FF2B5EF4-FFF2-40B4-BE49-F238E27FC236}">
              <a16:creationId xmlns:a16="http://schemas.microsoft.com/office/drawing/2014/main" id="{52B783E1-E9E3-4758-BD16-48538933C296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545</xdr:row>
      <xdr:rowOff>10583</xdr:rowOff>
    </xdr:from>
    <xdr:to>
      <xdr:col>13</xdr:col>
      <xdr:colOff>0</xdr:colOff>
      <xdr:row>546</xdr:row>
      <xdr:rowOff>380999</xdr:rowOff>
    </xdr:to>
    <xdr:sp macro="" textlink="">
      <xdr:nvSpPr>
        <xdr:cNvPr id="131" name="Line 1">
          <a:extLst>
            <a:ext uri="{FF2B5EF4-FFF2-40B4-BE49-F238E27FC236}">
              <a16:creationId xmlns:a16="http://schemas.microsoft.com/office/drawing/2014/main" id="{34EEEC15-8D0E-4408-9B23-7E28216C2BEB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545</xdr:row>
      <xdr:rowOff>10583</xdr:rowOff>
    </xdr:from>
    <xdr:to>
      <xdr:col>1</xdr:col>
      <xdr:colOff>1076326</xdr:colOff>
      <xdr:row>546</xdr:row>
      <xdr:rowOff>380999</xdr:rowOff>
    </xdr:to>
    <xdr:sp macro="" textlink="">
      <xdr:nvSpPr>
        <xdr:cNvPr id="132" name="Line 1">
          <a:extLst>
            <a:ext uri="{FF2B5EF4-FFF2-40B4-BE49-F238E27FC236}">
              <a16:creationId xmlns:a16="http://schemas.microsoft.com/office/drawing/2014/main" id="{8B83420B-BAC0-4212-B584-577B5432744D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545</xdr:row>
      <xdr:rowOff>10583</xdr:rowOff>
    </xdr:from>
    <xdr:to>
      <xdr:col>13</xdr:col>
      <xdr:colOff>0</xdr:colOff>
      <xdr:row>546</xdr:row>
      <xdr:rowOff>380999</xdr:rowOff>
    </xdr:to>
    <xdr:sp macro="" textlink="">
      <xdr:nvSpPr>
        <xdr:cNvPr id="133" name="Line 1">
          <a:extLst>
            <a:ext uri="{FF2B5EF4-FFF2-40B4-BE49-F238E27FC236}">
              <a16:creationId xmlns:a16="http://schemas.microsoft.com/office/drawing/2014/main" id="{4B89564C-00C9-44FE-929D-BD08383554FB}"/>
            </a:ext>
          </a:extLst>
        </xdr:cNvPr>
        <xdr:cNvSpPr>
          <a:spLocks noChangeShapeType="1"/>
        </xdr:cNvSpPr>
      </xdr:nvSpPr>
      <xdr:spPr bwMode="auto">
        <a:xfrm>
          <a:off x="5306483" y="292237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567</xdr:row>
      <xdr:rowOff>10583</xdr:rowOff>
    </xdr:from>
    <xdr:to>
      <xdr:col>1</xdr:col>
      <xdr:colOff>1076326</xdr:colOff>
      <xdr:row>568</xdr:row>
      <xdr:rowOff>380999</xdr:rowOff>
    </xdr:to>
    <xdr:sp macro="" textlink="">
      <xdr:nvSpPr>
        <xdr:cNvPr id="138" name="Line 1">
          <a:extLst>
            <a:ext uri="{FF2B5EF4-FFF2-40B4-BE49-F238E27FC236}">
              <a16:creationId xmlns:a16="http://schemas.microsoft.com/office/drawing/2014/main" id="{8F0D9C9C-D19A-444C-A08E-BA82620F9E13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567</xdr:row>
      <xdr:rowOff>10583</xdr:rowOff>
    </xdr:from>
    <xdr:to>
      <xdr:col>1</xdr:col>
      <xdr:colOff>1076326</xdr:colOff>
      <xdr:row>568</xdr:row>
      <xdr:rowOff>380999</xdr:rowOff>
    </xdr:to>
    <xdr:sp macro="" textlink="">
      <xdr:nvSpPr>
        <xdr:cNvPr id="140" name="Line 1">
          <a:extLst>
            <a:ext uri="{FF2B5EF4-FFF2-40B4-BE49-F238E27FC236}">
              <a16:creationId xmlns:a16="http://schemas.microsoft.com/office/drawing/2014/main" id="{493EE65D-A9F9-4E63-B185-C1D9CF1FCF9F}"/>
            </a:ext>
          </a:extLst>
        </xdr:cNvPr>
        <xdr:cNvSpPr>
          <a:spLocks noChangeShapeType="1"/>
        </xdr:cNvSpPr>
      </xdr:nvSpPr>
      <xdr:spPr bwMode="auto">
        <a:xfrm>
          <a:off x="201084" y="292237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139</xdr:row>
      <xdr:rowOff>10583</xdr:rowOff>
    </xdr:from>
    <xdr:to>
      <xdr:col>1</xdr:col>
      <xdr:colOff>1076326</xdr:colOff>
      <xdr:row>140</xdr:row>
      <xdr:rowOff>380999</xdr:rowOff>
    </xdr:to>
    <xdr:sp macro="" textlink="">
      <xdr:nvSpPr>
        <xdr:cNvPr id="151" name="Line 1">
          <a:extLst>
            <a:ext uri="{FF2B5EF4-FFF2-40B4-BE49-F238E27FC236}">
              <a16:creationId xmlns:a16="http://schemas.microsoft.com/office/drawing/2014/main" id="{364D29F8-2C10-4EF4-852C-8EE9EADEA8DE}"/>
            </a:ext>
          </a:extLst>
        </xdr:cNvPr>
        <xdr:cNvSpPr>
          <a:spLocks noChangeShapeType="1"/>
        </xdr:cNvSpPr>
      </xdr:nvSpPr>
      <xdr:spPr bwMode="auto">
        <a:xfrm>
          <a:off x="201084" y="361103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139</xdr:row>
      <xdr:rowOff>10583</xdr:rowOff>
    </xdr:from>
    <xdr:to>
      <xdr:col>1</xdr:col>
      <xdr:colOff>1076326</xdr:colOff>
      <xdr:row>140</xdr:row>
      <xdr:rowOff>380999</xdr:rowOff>
    </xdr:to>
    <xdr:sp macro="" textlink="">
      <xdr:nvSpPr>
        <xdr:cNvPr id="152" name="Line 1">
          <a:extLst>
            <a:ext uri="{FF2B5EF4-FFF2-40B4-BE49-F238E27FC236}">
              <a16:creationId xmlns:a16="http://schemas.microsoft.com/office/drawing/2014/main" id="{BFB50038-26B8-4959-9390-0DA068CF9645}"/>
            </a:ext>
          </a:extLst>
        </xdr:cNvPr>
        <xdr:cNvSpPr>
          <a:spLocks noChangeShapeType="1"/>
        </xdr:cNvSpPr>
      </xdr:nvSpPr>
      <xdr:spPr bwMode="auto">
        <a:xfrm>
          <a:off x="201084" y="361103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139</xdr:row>
      <xdr:rowOff>10583</xdr:rowOff>
    </xdr:from>
    <xdr:to>
      <xdr:col>1</xdr:col>
      <xdr:colOff>1076326</xdr:colOff>
      <xdr:row>140</xdr:row>
      <xdr:rowOff>380999</xdr:rowOff>
    </xdr:to>
    <xdr:sp macro="" textlink="">
      <xdr:nvSpPr>
        <xdr:cNvPr id="153" name="Line 1">
          <a:extLst>
            <a:ext uri="{FF2B5EF4-FFF2-40B4-BE49-F238E27FC236}">
              <a16:creationId xmlns:a16="http://schemas.microsoft.com/office/drawing/2014/main" id="{645D394D-7AEE-4D71-8EE1-2BC9D409439A}"/>
            </a:ext>
          </a:extLst>
        </xdr:cNvPr>
        <xdr:cNvSpPr>
          <a:spLocks noChangeShapeType="1"/>
        </xdr:cNvSpPr>
      </xdr:nvSpPr>
      <xdr:spPr bwMode="auto">
        <a:xfrm>
          <a:off x="201084" y="361103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139</xdr:row>
      <xdr:rowOff>10583</xdr:rowOff>
    </xdr:from>
    <xdr:to>
      <xdr:col>1</xdr:col>
      <xdr:colOff>1076326</xdr:colOff>
      <xdr:row>140</xdr:row>
      <xdr:rowOff>380999</xdr:rowOff>
    </xdr:to>
    <xdr:sp macro="" textlink="">
      <xdr:nvSpPr>
        <xdr:cNvPr id="154" name="Line 1">
          <a:extLst>
            <a:ext uri="{FF2B5EF4-FFF2-40B4-BE49-F238E27FC236}">
              <a16:creationId xmlns:a16="http://schemas.microsoft.com/office/drawing/2014/main" id="{1C787759-F316-407A-8561-A5271FA896B4}"/>
            </a:ext>
          </a:extLst>
        </xdr:cNvPr>
        <xdr:cNvSpPr>
          <a:spLocks noChangeShapeType="1"/>
        </xdr:cNvSpPr>
      </xdr:nvSpPr>
      <xdr:spPr bwMode="auto">
        <a:xfrm>
          <a:off x="201084" y="361103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139</xdr:row>
      <xdr:rowOff>10583</xdr:rowOff>
    </xdr:from>
    <xdr:to>
      <xdr:col>1</xdr:col>
      <xdr:colOff>1076326</xdr:colOff>
      <xdr:row>140</xdr:row>
      <xdr:rowOff>380999</xdr:rowOff>
    </xdr:to>
    <xdr:sp macro="" textlink="">
      <xdr:nvSpPr>
        <xdr:cNvPr id="155" name="Line 1">
          <a:extLst>
            <a:ext uri="{FF2B5EF4-FFF2-40B4-BE49-F238E27FC236}">
              <a16:creationId xmlns:a16="http://schemas.microsoft.com/office/drawing/2014/main" id="{A621D686-9F7F-4F5C-8310-07B4733DFA3D}"/>
            </a:ext>
          </a:extLst>
        </xdr:cNvPr>
        <xdr:cNvSpPr>
          <a:spLocks noChangeShapeType="1"/>
        </xdr:cNvSpPr>
      </xdr:nvSpPr>
      <xdr:spPr bwMode="auto">
        <a:xfrm>
          <a:off x="201084" y="361103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159</xdr:row>
      <xdr:rowOff>10583</xdr:rowOff>
    </xdr:from>
    <xdr:to>
      <xdr:col>1</xdr:col>
      <xdr:colOff>1076326</xdr:colOff>
      <xdr:row>160</xdr:row>
      <xdr:rowOff>380999</xdr:rowOff>
    </xdr:to>
    <xdr:sp macro="" textlink="">
      <xdr:nvSpPr>
        <xdr:cNvPr id="156" name="Line 1">
          <a:extLst>
            <a:ext uri="{FF2B5EF4-FFF2-40B4-BE49-F238E27FC236}">
              <a16:creationId xmlns:a16="http://schemas.microsoft.com/office/drawing/2014/main" id="{1677818E-69DB-44E6-B055-241294F352DA}"/>
            </a:ext>
          </a:extLst>
        </xdr:cNvPr>
        <xdr:cNvSpPr>
          <a:spLocks noChangeShapeType="1"/>
        </xdr:cNvSpPr>
      </xdr:nvSpPr>
      <xdr:spPr bwMode="auto">
        <a:xfrm>
          <a:off x="201084" y="2195618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159</xdr:row>
      <xdr:rowOff>10583</xdr:rowOff>
    </xdr:from>
    <xdr:to>
      <xdr:col>1</xdr:col>
      <xdr:colOff>1076326</xdr:colOff>
      <xdr:row>160</xdr:row>
      <xdr:rowOff>380999</xdr:rowOff>
    </xdr:to>
    <xdr:sp macro="" textlink="">
      <xdr:nvSpPr>
        <xdr:cNvPr id="157" name="Line 1">
          <a:extLst>
            <a:ext uri="{FF2B5EF4-FFF2-40B4-BE49-F238E27FC236}">
              <a16:creationId xmlns:a16="http://schemas.microsoft.com/office/drawing/2014/main" id="{03B6BB41-8B66-4C20-9960-9E1CC0495F00}"/>
            </a:ext>
          </a:extLst>
        </xdr:cNvPr>
        <xdr:cNvSpPr>
          <a:spLocks noChangeShapeType="1"/>
        </xdr:cNvSpPr>
      </xdr:nvSpPr>
      <xdr:spPr bwMode="auto">
        <a:xfrm>
          <a:off x="201084" y="2195618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159</xdr:row>
      <xdr:rowOff>10583</xdr:rowOff>
    </xdr:from>
    <xdr:to>
      <xdr:col>1</xdr:col>
      <xdr:colOff>1076326</xdr:colOff>
      <xdr:row>160</xdr:row>
      <xdr:rowOff>380999</xdr:rowOff>
    </xdr:to>
    <xdr:sp macro="" textlink="">
      <xdr:nvSpPr>
        <xdr:cNvPr id="158" name="Line 1">
          <a:extLst>
            <a:ext uri="{FF2B5EF4-FFF2-40B4-BE49-F238E27FC236}">
              <a16:creationId xmlns:a16="http://schemas.microsoft.com/office/drawing/2014/main" id="{C30AFF81-761E-4097-A8A5-B2791D69271C}"/>
            </a:ext>
          </a:extLst>
        </xdr:cNvPr>
        <xdr:cNvSpPr>
          <a:spLocks noChangeShapeType="1"/>
        </xdr:cNvSpPr>
      </xdr:nvSpPr>
      <xdr:spPr bwMode="auto">
        <a:xfrm>
          <a:off x="201084" y="2195618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181</xdr:row>
      <xdr:rowOff>10583</xdr:rowOff>
    </xdr:from>
    <xdr:to>
      <xdr:col>1</xdr:col>
      <xdr:colOff>1076326</xdr:colOff>
      <xdr:row>182</xdr:row>
      <xdr:rowOff>380999</xdr:rowOff>
    </xdr:to>
    <xdr:sp macro="" textlink="">
      <xdr:nvSpPr>
        <xdr:cNvPr id="159" name="Line 1">
          <a:extLst>
            <a:ext uri="{FF2B5EF4-FFF2-40B4-BE49-F238E27FC236}">
              <a16:creationId xmlns:a16="http://schemas.microsoft.com/office/drawing/2014/main" id="{DD0FBD92-22D3-4BFE-BD01-39013C9E2254}"/>
            </a:ext>
          </a:extLst>
        </xdr:cNvPr>
        <xdr:cNvSpPr>
          <a:spLocks noChangeShapeType="1"/>
        </xdr:cNvSpPr>
      </xdr:nvSpPr>
      <xdr:spPr bwMode="auto">
        <a:xfrm>
          <a:off x="201084" y="146981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181</xdr:row>
      <xdr:rowOff>10583</xdr:rowOff>
    </xdr:from>
    <xdr:to>
      <xdr:col>13</xdr:col>
      <xdr:colOff>0</xdr:colOff>
      <xdr:row>182</xdr:row>
      <xdr:rowOff>380999</xdr:rowOff>
    </xdr:to>
    <xdr:sp macro="" textlink="">
      <xdr:nvSpPr>
        <xdr:cNvPr id="160" name="Line 1">
          <a:extLst>
            <a:ext uri="{FF2B5EF4-FFF2-40B4-BE49-F238E27FC236}">
              <a16:creationId xmlns:a16="http://schemas.microsoft.com/office/drawing/2014/main" id="{71D98FBD-8CC5-49C3-BDED-9C2A4ECC05FD}"/>
            </a:ext>
          </a:extLst>
        </xdr:cNvPr>
        <xdr:cNvSpPr>
          <a:spLocks noChangeShapeType="1"/>
        </xdr:cNvSpPr>
      </xdr:nvSpPr>
      <xdr:spPr bwMode="auto">
        <a:xfrm>
          <a:off x="5306483" y="14698133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203</xdr:row>
      <xdr:rowOff>10583</xdr:rowOff>
    </xdr:from>
    <xdr:to>
      <xdr:col>1</xdr:col>
      <xdr:colOff>1076326</xdr:colOff>
      <xdr:row>204</xdr:row>
      <xdr:rowOff>380999</xdr:rowOff>
    </xdr:to>
    <xdr:sp macro="" textlink="">
      <xdr:nvSpPr>
        <xdr:cNvPr id="163" name="Line 1">
          <a:extLst>
            <a:ext uri="{FF2B5EF4-FFF2-40B4-BE49-F238E27FC236}">
              <a16:creationId xmlns:a16="http://schemas.microsoft.com/office/drawing/2014/main" id="{38B1B6D3-ACB8-4CEE-8EAD-56E84A583AD3}"/>
            </a:ext>
          </a:extLst>
        </xdr:cNvPr>
        <xdr:cNvSpPr>
          <a:spLocks noChangeShapeType="1"/>
        </xdr:cNvSpPr>
      </xdr:nvSpPr>
      <xdr:spPr bwMode="auto">
        <a:xfrm>
          <a:off x="201084" y="562366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203</xdr:row>
      <xdr:rowOff>10583</xdr:rowOff>
    </xdr:from>
    <xdr:to>
      <xdr:col>13</xdr:col>
      <xdr:colOff>0</xdr:colOff>
      <xdr:row>204</xdr:row>
      <xdr:rowOff>380999</xdr:rowOff>
    </xdr:to>
    <xdr:sp macro="" textlink="">
      <xdr:nvSpPr>
        <xdr:cNvPr id="164" name="Line 1">
          <a:extLst>
            <a:ext uri="{FF2B5EF4-FFF2-40B4-BE49-F238E27FC236}">
              <a16:creationId xmlns:a16="http://schemas.microsoft.com/office/drawing/2014/main" id="{2449D7BB-7F17-46D1-8A0E-221A9EFEC05C}"/>
            </a:ext>
          </a:extLst>
        </xdr:cNvPr>
        <xdr:cNvSpPr>
          <a:spLocks noChangeShapeType="1"/>
        </xdr:cNvSpPr>
      </xdr:nvSpPr>
      <xdr:spPr bwMode="auto">
        <a:xfrm>
          <a:off x="5306483" y="562366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225</xdr:row>
      <xdr:rowOff>10583</xdr:rowOff>
    </xdr:from>
    <xdr:to>
      <xdr:col>1</xdr:col>
      <xdr:colOff>1076326</xdr:colOff>
      <xdr:row>226</xdr:row>
      <xdr:rowOff>380999</xdr:rowOff>
    </xdr:to>
    <xdr:sp macro="" textlink="">
      <xdr:nvSpPr>
        <xdr:cNvPr id="165" name="Line 1">
          <a:extLst>
            <a:ext uri="{FF2B5EF4-FFF2-40B4-BE49-F238E27FC236}">
              <a16:creationId xmlns:a16="http://schemas.microsoft.com/office/drawing/2014/main" id="{CB63109F-4E4E-464F-9E35-86101A9B1045}"/>
            </a:ext>
          </a:extLst>
        </xdr:cNvPr>
        <xdr:cNvSpPr>
          <a:spLocks noChangeShapeType="1"/>
        </xdr:cNvSpPr>
      </xdr:nvSpPr>
      <xdr:spPr bwMode="auto">
        <a:xfrm>
          <a:off x="201084" y="631232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225</xdr:row>
      <xdr:rowOff>10583</xdr:rowOff>
    </xdr:from>
    <xdr:to>
      <xdr:col>13</xdr:col>
      <xdr:colOff>0</xdr:colOff>
      <xdr:row>226</xdr:row>
      <xdr:rowOff>380999</xdr:rowOff>
    </xdr:to>
    <xdr:sp macro="" textlink="">
      <xdr:nvSpPr>
        <xdr:cNvPr id="166" name="Line 1">
          <a:extLst>
            <a:ext uri="{FF2B5EF4-FFF2-40B4-BE49-F238E27FC236}">
              <a16:creationId xmlns:a16="http://schemas.microsoft.com/office/drawing/2014/main" id="{2B7D9ED6-063B-4DC7-AC9F-A913795A5561}"/>
            </a:ext>
          </a:extLst>
        </xdr:cNvPr>
        <xdr:cNvSpPr>
          <a:spLocks noChangeShapeType="1"/>
        </xdr:cNvSpPr>
      </xdr:nvSpPr>
      <xdr:spPr bwMode="auto">
        <a:xfrm>
          <a:off x="5306483" y="63123233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225</xdr:row>
      <xdr:rowOff>10583</xdr:rowOff>
    </xdr:from>
    <xdr:to>
      <xdr:col>1</xdr:col>
      <xdr:colOff>1076326</xdr:colOff>
      <xdr:row>226</xdr:row>
      <xdr:rowOff>380999</xdr:rowOff>
    </xdr:to>
    <xdr:sp macro="" textlink="">
      <xdr:nvSpPr>
        <xdr:cNvPr id="167" name="Line 1">
          <a:extLst>
            <a:ext uri="{FF2B5EF4-FFF2-40B4-BE49-F238E27FC236}">
              <a16:creationId xmlns:a16="http://schemas.microsoft.com/office/drawing/2014/main" id="{F1768212-21E6-41CD-A95A-1F61174F3EEF}"/>
            </a:ext>
          </a:extLst>
        </xdr:cNvPr>
        <xdr:cNvSpPr>
          <a:spLocks noChangeShapeType="1"/>
        </xdr:cNvSpPr>
      </xdr:nvSpPr>
      <xdr:spPr bwMode="auto">
        <a:xfrm>
          <a:off x="201084" y="631232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225</xdr:row>
      <xdr:rowOff>10583</xdr:rowOff>
    </xdr:from>
    <xdr:to>
      <xdr:col>13</xdr:col>
      <xdr:colOff>0</xdr:colOff>
      <xdr:row>226</xdr:row>
      <xdr:rowOff>380999</xdr:rowOff>
    </xdr:to>
    <xdr:sp macro="" textlink="">
      <xdr:nvSpPr>
        <xdr:cNvPr id="168" name="Line 1">
          <a:extLst>
            <a:ext uri="{FF2B5EF4-FFF2-40B4-BE49-F238E27FC236}">
              <a16:creationId xmlns:a16="http://schemas.microsoft.com/office/drawing/2014/main" id="{8D925F18-09F5-42D7-BE84-4F69677D95D1}"/>
            </a:ext>
          </a:extLst>
        </xdr:cNvPr>
        <xdr:cNvSpPr>
          <a:spLocks noChangeShapeType="1"/>
        </xdr:cNvSpPr>
      </xdr:nvSpPr>
      <xdr:spPr bwMode="auto">
        <a:xfrm>
          <a:off x="5306483" y="63123233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225</xdr:row>
      <xdr:rowOff>10583</xdr:rowOff>
    </xdr:from>
    <xdr:to>
      <xdr:col>1</xdr:col>
      <xdr:colOff>1076326</xdr:colOff>
      <xdr:row>226</xdr:row>
      <xdr:rowOff>380999</xdr:rowOff>
    </xdr:to>
    <xdr:sp macro="" textlink="">
      <xdr:nvSpPr>
        <xdr:cNvPr id="169" name="Line 1">
          <a:extLst>
            <a:ext uri="{FF2B5EF4-FFF2-40B4-BE49-F238E27FC236}">
              <a16:creationId xmlns:a16="http://schemas.microsoft.com/office/drawing/2014/main" id="{50DB2E9F-D0C2-4BEE-970C-C3BC1EFE572A}"/>
            </a:ext>
          </a:extLst>
        </xdr:cNvPr>
        <xdr:cNvSpPr>
          <a:spLocks noChangeShapeType="1"/>
        </xdr:cNvSpPr>
      </xdr:nvSpPr>
      <xdr:spPr bwMode="auto">
        <a:xfrm>
          <a:off x="201084" y="631232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225</xdr:row>
      <xdr:rowOff>10583</xdr:rowOff>
    </xdr:from>
    <xdr:to>
      <xdr:col>13</xdr:col>
      <xdr:colOff>0</xdr:colOff>
      <xdr:row>226</xdr:row>
      <xdr:rowOff>380999</xdr:rowOff>
    </xdr:to>
    <xdr:sp macro="" textlink="">
      <xdr:nvSpPr>
        <xdr:cNvPr id="170" name="Line 1">
          <a:extLst>
            <a:ext uri="{FF2B5EF4-FFF2-40B4-BE49-F238E27FC236}">
              <a16:creationId xmlns:a16="http://schemas.microsoft.com/office/drawing/2014/main" id="{0820CFA1-2BAC-4D17-AF8C-DEAC0371FD09}"/>
            </a:ext>
          </a:extLst>
        </xdr:cNvPr>
        <xdr:cNvSpPr>
          <a:spLocks noChangeShapeType="1"/>
        </xdr:cNvSpPr>
      </xdr:nvSpPr>
      <xdr:spPr bwMode="auto">
        <a:xfrm>
          <a:off x="5306483" y="63123233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225</xdr:row>
      <xdr:rowOff>10583</xdr:rowOff>
    </xdr:from>
    <xdr:to>
      <xdr:col>1</xdr:col>
      <xdr:colOff>1076326</xdr:colOff>
      <xdr:row>226</xdr:row>
      <xdr:rowOff>380999</xdr:rowOff>
    </xdr:to>
    <xdr:sp macro="" textlink="">
      <xdr:nvSpPr>
        <xdr:cNvPr id="171" name="Line 1">
          <a:extLst>
            <a:ext uri="{FF2B5EF4-FFF2-40B4-BE49-F238E27FC236}">
              <a16:creationId xmlns:a16="http://schemas.microsoft.com/office/drawing/2014/main" id="{CC24B054-61AD-4321-AA42-9057F5EBE461}"/>
            </a:ext>
          </a:extLst>
        </xdr:cNvPr>
        <xdr:cNvSpPr>
          <a:spLocks noChangeShapeType="1"/>
        </xdr:cNvSpPr>
      </xdr:nvSpPr>
      <xdr:spPr bwMode="auto">
        <a:xfrm>
          <a:off x="201084" y="631232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225</xdr:row>
      <xdr:rowOff>10583</xdr:rowOff>
    </xdr:from>
    <xdr:to>
      <xdr:col>13</xdr:col>
      <xdr:colOff>0</xdr:colOff>
      <xdr:row>226</xdr:row>
      <xdr:rowOff>380999</xdr:rowOff>
    </xdr:to>
    <xdr:sp macro="" textlink="">
      <xdr:nvSpPr>
        <xdr:cNvPr id="172" name="Line 1">
          <a:extLst>
            <a:ext uri="{FF2B5EF4-FFF2-40B4-BE49-F238E27FC236}">
              <a16:creationId xmlns:a16="http://schemas.microsoft.com/office/drawing/2014/main" id="{9A8BC49E-D18F-4BA7-83E5-752E68FFC1F6}"/>
            </a:ext>
          </a:extLst>
        </xdr:cNvPr>
        <xdr:cNvSpPr>
          <a:spLocks noChangeShapeType="1"/>
        </xdr:cNvSpPr>
      </xdr:nvSpPr>
      <xdr:spPr bwMode="auto">
        <a:xfrm>
          <a:off x="5306483" y="63123233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225</xdr:row>
      <xdr:rowOff>10583</xdr:rowOff>
    </xdr:from>
    <xdr:to>
      <xdr:col>1</xdr:col>
      <xdr:colOff>1076326</xdr:colOff>
      <xdr:row>226</xdr:row>
      <xdr:rowOff>380999</xdr:rowOff>
    </xdr:to>
    <xdr:sp macro="" textlink="">
      <xdr:nvSpPr>
        <xdr:cNvPr id="173" name="Line 1">
          <a:extLst>
            <a:ext uri="{FF2B5EF4-FFF2-40B4-BE49-F238E27FC236}">
              <a16:creationId xmlns:a16="http://schemas.microsoft.com/office/drawing/2014/main" id="{487A2CDF-C79B-4BB0-AAB3-E9AB66F18DE2}"/>
            </a:ext>
          </a:extLst>
        </xdr:cNvPr>
        <xdr:cNvSpPr>
          <a:spLocks noChangeShapeType="1"/>
        </xdr:cNvSpPr>
      </xdr:nvSpPr>
      <xdr:spPr bwMode="auto">
        <a:xfrm>
          <a:off x="201084" y="6312323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225</xdr:row>
      <xdr:rowOff>10583</xdr:rowOff>
    </xdr:from>
    <xdr:to>
      <xdr:col>13</xdr:col>
      <xdr:colOff>0</xdr:colOff>
      <xdr:row>226</xdr:row>
      <xdr:rowOff>380999</xdr:rowOff>
    </xdr:to>
    <xdr:sp macro="" textlink="">
      <xdr:nvSpPr>
        <xdr:cNvPr id="174" name="Line 1">
          <a:extLst>
            <a:ext uri="{FF2B5EF4-FFF2-40B4-BE49-F238E27FC236}">
              <a16:creationId xmlns:a16="http://schemas.microsoft.com/office/drawing/2014/main" id="{E05C2A2F-A394-47D2-B802-9D7460E89CFF}"/>
            </a:ext>
          </a:extLst>
        </xdr:cNvPr>
        <xdr:cNvSpPr>
          <a:spLocks noChangeShapeType="1"/>
        </xdr:cNvSpPr>
      </xdr:nvSpPr>
      <xdr:spPr bwMode="auto">
        <a:xfrm>
          <a:off x="5306483" y="63123233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246</xdr:row>
      <xdr:rowOff>10583</xdr:rowOff>
    </xdr:from>
    <xdr:to>
      <xdr:col>1</xdr:col>
      <xdr:colOff>1076326</xdr:colOff>
      <xdr:row>247</xdr:row>
      <xdr:rowOff>380999</xdr:rowOff>
    </xdr:to>
    <xdr:sp macro="" textlink="">
      <xdr:nvSpPr>
        <xdr:cNvPr id="175" name="Line 1">
          <a:extLst>
            <a:ext uri="{FF2B5EF4-FFF2-40B4-BE49-F238E27FC236}">
              <a16:creationId xmlns:a16="http://schemas.microsoft.com/office/drawing/2014/main" id="{7BBB621F-DD07-4E24-9247-C3F69767FFAA}"/>
            </a:ext>
          </a:extLst>
        </xdr:cNvPr>
        <xdr:cNvSpPr>
          <a:spLocks noChangeShapeType="1"/>
        </xdr:cNvSpPr>
      </xdr:nvSpPr>
      <xdr:spPr bwMode="auto">
        <a:xfrm>
          <a:off x="201084" y="4261590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246</xdr:row>
      <xdr:rowOff>10583</xdr:rowOff>
    </xdr:from>
    <xdr:to>
      <xdr:col>1</xdr:col>
      <xdr:colOff>1076326</xdr:colOff>
      <xdr:row>247</xdr:row>
      <xdr:rowOff>380999</xdr:rowOff>
    </xdr:to>
    <xdr:sp macro="" textlink="">
      <xdr:nvSpPr>
        <xdr:cNvPr id="176" name="Line 1">
          <a:extLst>
            <a:ext uri="{FF2B5EF4-FFF2-40B4-BE49-F238E27FC236}">
              <a16:creationId xmlns:a16="http://schemas.microsoft.com/office/drawing/2014/main" id="{B282DF9F-5380-4432-9C23-FCF0627B50E8}"/>
            </a:ext>
          </a:extLst>
        </xdr:cNvPr>
        <xdr:cNvSpPr>
          <a:spLocks noChangeShapeType="1"/>
        </xdr:cNvSpPr>
      </xdr:nvSpPr>
      <xdr:spPr bwMode="auto">
        <a:xfrm>
          <a:off x="201084" y="4261590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246</xdr:row>
      <xdr:rowOff>10583</xdr:rowOff>
    </xdr:from>
    <xdr:to>
      <xdr:col>1</xdr:col>
      <xdr:colOff>1076326</xdr:colOff>
      <xdr:row>247</xdr:row>
      <xdr:rowOff>380999</xdr:rowOff>
    </xdr:to>
    <xdr:sp macro="" textlink="">
      <xdr:nvSpPr>
        <xdr:cNvPr id="177" name="Line 1">
          <a:extLst>
            <a:ext uri="{FF2B5EF4-FFF2-40B4-BE49-F238E27FC236}">
              <a16:creationId xmlns:a16="http://schemas.microsoft.com/office/drawing/2014/main" id="{06C409AF-00A3-4F25-AE7F-4BCAA7B1E295}"/>
            </a:ext>
          </a:extLst>
        </xdr:cNvPr>
        <xdr:cNvSpPr>
          <a:spLocks noChangeShapeType="1"/>
        </xdr:cNvSpPr>
      </xdr:nvSpPr>
      <xdr:spPr bwMode="auto">
        <a:xfrm>
          <a:off x="201084" y="4261590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246</xdr:row>
      <xdr:rowOff>10583</xdr:rowOff>
    </xdr:from>
    <xdr:to>
      <xdr:col>1</xdr:col>
      <xdr:colOff>1076326</xdr:colOff>
      <xdr:row>247</xdr:row>
      <xdr:rowOff>380999</xdr:rowOff>
    </xdr:to>
    <xdr:sp macro="" textlink="">
      <xdr:nvSpPr>
        <xdr:cNvPr id="178" name="Line 1">
          <a:extLst>
            <a:ext uri="{FF2B5EF4-FFF2-40B4-BE49-F238E27FC236}">
              <a16:creationId xmlns:a16="http://schemas.microsoft.com/office/drawing/2014/main" id="{3FD9BC3D-901E-4C12-8360-38BD6ABD7128}"/>
            </a:ext>
          </a:extLst>
        </xdr:cNvPr>
        <xdr:cNvSpPr>
          <a:spLocks noChangeShapeType="1"/>
        </xdr:cNvSpPr>
      </xdr:nvSpPr>
      <xdr:spPr bwMode="auto">
        <a:xfrm>
          <a:off x="201084" y="4261590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246</xdr:row>
      <xdr:rowOff>10583</xdr:rowOff>
    </xdr:from>
    <xdr:to>
      <xdr:col>1</xdr:col>
      <xdr:colOff>1076326</xdr:colOff>
      <xdr:row>247</xdr:row>
      <xdr:rowOff>380999</xdr:rowOff>
    </xdr:to>
    <xdr:sp macro="" textlink="">
      <xdr:nvSpPr>
        <xdr:cNvPr id="179" name="Line 1">
          <a:extLst>
            <a:ext uri="{FF2B5EF4-FFF2-40B4-BE49-F238E27FC236}">
              <a16:creationId xmlns:a16="http://schemas.microsoft.com/office/drawing/2014/main" id="{9C25D09F-00F3-4571-AA8F-CE48A7956F8F}"/>
            </a:ext>
          </a:extLst>
        </xdr:cNvPr>
        <xdr:cNvSpPr>
          <a:spLocks noChangeShapeType="1"/>
        </xdr:cNvSpPr>
      </xdr:nvSpPr>
      <xdr:spPr bwMode="auto">
        <a:xfrm>
          <a:off x="201084" y="4261590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266</xdr:row>
      <xdr:rowOff>10583</xdr:rowOff>
    </xdr:from>
    <xdr:to>
      <xdr:col>1</xdr:col>
      <xdr:colOff>1076326</xdr:colOff>
      <xdr:row>267</xdr:row>
      <xdr:rowOff>380999</xdr:rowOff>
    </xdr:to>
    <xdr:sp macro="" textlink="">
      <xdr:nvSpPr>
        <xdr:cNvPr id="87" name="Line 1">
          <a:extLst>
            <a:ext uri="{FF2B5EF4-FFF2-40B4-BE49-F238E27FC236}">
              <a16:creationId xmlns:a16="http://schemas.microsoft.com/office/drawing/2014/main" id="{12944CAD-F233-4BA8-9321-88774754373A}"/>
            </a:ext>
          </a:extLst>
        </xdr:cNvPr>
        <xdr:cNvSpPr>
          <a:spLocks noChangeShapeType="1"/>
        </xdr:cNvSpPr>
      </xdr:nvSpPr>
      <xdr:spPr bwMode="auto">
        <a:xfrm>
          <a:off x="201084" y="56236658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266</xdr:row>
      <xdr:rowOff>10583</xdr:rowOff>
    </xdr:from>
    <xdr:to>
      <xdr:col>13</xdr:col>
      <xdr:colOff>0</xdr:colOff>
      <xdr:row>267</xdr:row>
      <xdr:rowOff>380999</xdr:rowOff>
    </xdr:to>
    <xdr:sp macro="" textlink="">
      <xdr:nvSpPr>
        <xdr:cNvPr id="88" name="Line 1">
          <a:extLst>
            <a:ext uri="{FF2B5EF4-FFF2-40B4-BE49-F238E27FC236}">
              <a16:creationId xmlns:a16="http://schemas.microsoft.com/office/drawing/2014/main" id="{0C30DF29-50D3-4B4A-A329-E19F3D4C4BE4}"/>
            </a:ext>
          </a:extLst>
        </xdr:cNvPr>
        <xdr:cNvSpPr>
          <a:spLocks noChangeShapeType="1"/>
        </xdr:cNvSpPr>
      </xdr:nvSpPr>
      <xdr:spPr bwMode="auto">
        <a:xfrm>
          <a:off x="5306483" y="56236658"/>
          <a:ext cx="1075267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311</xdr:row>
      <xdr:rowOff>10583</xdr:rowOff>
    </xdr:from>
    <xdr:to>
      <xdr:col>1</xdr:col>
      <xdr:colOff>1076326</xdr:colOff>
      <xdr:row>312</xdr:row>
      <xdr:rowOff>380999</xdr:rowOff>
    </xdr:to>
    <xdr:sp macro="" textlink="">
      <xdr:nvSpPr>
        <xdr:cNvPr id="89" name="Line 1">
          <a:extLst>
            <a:ext uri="{FF2B5EF4-FFF2-40B4-BE49-F238E27FC236}">
              <a16:creationId xmlns:a16="http://schemas.microsoft.com/office/drawing/2014/main" id="{77E48D8D-EBC7-4D87-BBFC-E76068CE0DEE}"/>
            </a:ext>
          </a:extLst>
        </xdr:cNvPr>
        <xdr:cNvSpPr>
          <a:spLocks noChangeShapeType="1"/>
        </xdr:cNvSpPr>
      </xdr:nvSpPr>
      <xdr:spPr bwMode="auto">
        <a:xfrm>
          <a:off x="201084" y="83174416"/>
          <a:ext cx="1065742" cy="550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311</xdr:row>
      <xdr:rowOff>10583</xdr:rowOff>
    </xdr:from>
    <xdr:to>
      <xdr:col>13</xdr:col>
      <xdr:colOff>0</xdr:colOff>
      <xdr:row>312</xdr:row>
      <xdr:rowOff>380999</xdr:rowOff>
    </xdr:to>
    <xdr:sp macro="" textlink="">
      <xdr:nvSpPr>
        <xdr:cNvPr id="94" name="Line 1">
          <a:extLst>
            <a:ext uri="{FF2B5EF4-FFF2-40B4-BE49-F238E27FC236}">
              <a16:creationId xmlns:a16="http://schemas.microsoft.com/office/drawing/2014/main" id="{2929E93E-FA23-4918-956B-5BB3F20A8276}"/>
            </a:ext>
          </a:extLst>
        </xdr:cNvPr>
        <xdr:cNvSpPr>
          <a:spLocks noChangeShapeType="1"/>
        </xdr:cNvSpPr>
      </xdr:nvSpPr>
      <xdr:spPr bwMode="auto">
        <a:xfrm>
          <a:off x="5344583" y="83174416"/>
          <a:ext cx="1079500" cy="550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334</xdr:row>
      <xdr:rowOff>10583</xdr:rowOff>
    </xdr:from>
    <xdr:to>
      <xdr:col>1</xdr:col>
      <xdr:colOff>1076326</xdr:colOff>
      <xdr:row>335</xdr:row>
      <xdr:rowOff>380999</xdr:rowOff>
    </xdr:to>
    <xdr:sp macro="" textlink="">
      <xdr:nvSpPr>
        <xdr:cNvPr id="97" name="Line 1">
          <a:extLst>
            <a:ext uri="{FF2B5EF4-FFF2-40B4-BE49-F238E27FC236}">
              <a16:creationId xmlns:a16="http://schemas.microsoft.com/office/drawing/2014/main" id="{7260DC43-53AF-4EC5-9D12-408DCD81DEFB}"/>
            </a:ext>
          </a:extLst>
        </xdr:cNvPr>
        <xdr:cNvSpPr>
          <a:spLocks noChangeShapeType="1"/>
        </xdr:cNvSpPr>
      </xdr:nvSpPr>
      <xdr:spPr bwMode="auto">
        <a:xfrm>
          <a:off x="201084" y="83174416"/>
          <a:ext cx="1065742" cy="550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334</xdr:row>
      <xdr:rowOff>10583</xdr:rowOff>
    </xdr:from>
    <xdr:to>
      <xdr:col>13</xdr:col>
      <xdr:colOff>0</xdr:colOff>
      <xdr:row>335</xdr:row>
      <xdr:rowOff>380999</xdr:rowOff>
    </xdr:to>
    <xdr:sp macro="" textlink="">
      <xdr:nvSpPr>
        <xdr:cNvPr id="102" name="Line 1">
          <a:extLst>
            <a:ext uri="{FF2B5EF4-FFF2-40B4-BE49-F238E27FC236}">
              <a16:creationId xmlns:a16="http://schemas.microsoft.com/office/drawing/2014/main" id="{0DBCCDEA-2665-47AE-9FFC-48A163DCFF9F}"/>
            </a:ext>
          </a:extLst>
        </xdr:cNvPr>
        <xdr:cNvSpPr>
          <a:spLocks noChangeShapeType="1"/>
        </xdr:cNvSpPr>
      </xdr:nvSpPr>
      <xdr:spPr bwMode="auto">
        <a:xfrm>
          <a:off x="5344583" y="83174416"/>
          <a:ext cx="1079500" cy="550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355</xdr:row>
      <xdr:rowOff>10583</xdr:rowOff>
    </xdr:from>
    <xdr:to>
      <xdr:col>1</xdr:col>
      <xdr:colOff>1076326</xdr:colOff>
      <xdr:row>356</xdr:row>
      <xdr:rowOff>380999</xdr:rowOff>
    </xdr:to>
    <xdr:sp macro="" textlink="">
      <xdr:nvSpPr>
        <xdr:cNvPr id="103" name="Line 1">
          <a:extLst>
            <a:ext uri="{FF2B5EF4-FFF2-40B4-BE49-F238E27FC236}">
              <a16:creationId xmlns:a16="http://schemas.microsoft.com/office/drawing/2014/main" id="{91F62CD5-7B76-42F9-BB0F-DF296B7780CC}"/>
            </a:ext>
          </a:extLst>
        </xdr:cNvPr>
        <xdr:cNvSpPr>
          <a:spLocks noChangeShapeType="1"/>
        </xdr:cNvSpPr>
      </xdr:nvSpPr>
      <xdr:spPr bwMode="auto">
        <a:xfrm>
          <a:off x="201084" y="89979500"/>
          <a:ext cx="1065742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355</xdr:row>
      <xdr:rowOff>10583</xdr:rowOff>
    </xdr:from>
    <xdr:to>
      <xdr:col>13</xdr:col>
      <xdr:colOff>0</xdr:colOff>
      <xdr:row>356</xdr:row>
      <xdr:rowOff>380999</xdr:rowOff>
    </xdr:to>
    <xdr:sp macro="" textlink="">
      <xdr:nvSpPr>
        <xdr:cNvPr id="104" name="Line 1">
          <a:extLst>
            <a:ext uri="{FF2B5EF4-FFF2-40B4-BE49-F238E27FC236}">
              <a16:creationId xmlns:a16="http://schemas.microsoft.com/office/drawing/2014/main" id="{0FF4A83B-FD66-4291-A195-5399733B6099}"/>
            </a:ext>
          </a:extLst>
        </xdr:cNvPr>
        <xdr:cNvSpPr>
          <a:spLocks noChangeShapeType="1"/>
        </xdr:cNvSpPr>
      </xdr:nvSpPr>
      <xdr:spPr bwMode="auto">
        <a:xfrm>
          <a:off x="5344583" y="89979500"/>
          <a:ext cx="1079500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355</xdr:row>
      <xdr:rowOff>10583</xdr:rowOff>
    </xdr:from>
    <xdr:to>
      <xdr:col>1</xdr:col>
      <xdr:colOff>1076326</xdr:colOff>
      <xdr:row>356</xdr:row>
      <xdr:rowOff>380999</xdr:rowOff>
    </xdr:to>
    <xdr:sp macro="" textlink="">
      <xdr:nvSpPr>
        <xdr:cNvPr id="105" name="Line 1">
          <a:extLst>
            <a:ext uri="{FF2B5EF4-FFF2-40B4-BE49-F238E27FC236}">
              <a16:creationId xmlns:a16="http://schemas.microsoft.com/office/drawing/2014/main" id="{B4E9598D-A16E-41F9-8CA3-6CB0AE2900B1}"/>
            </a:ext>
          </a:extLst>
        </xdr:cNvPr>
        <xdr:cNvSpPr>
          <a:spLocks noChangeShapeType="1"/>
        </xdr:cNvSpPr>
      </xdr:nvSpPr>
      <xdr:spPr bwMode="auto">
        <a:xfrm>
          <a:off x="201084" y="89979500"/>
          <a:ext cx="1065742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355</xdr:row>
      <xdr:rowOff>10583</xdr:rowOff>
    </xdr:from>
    <xdr:to>
      <xdr:col>13</xdr:col>
      <xdr:colOff>0</xdr:colOff>
      <xdr:row>356</xdr:row>
      <xdr:rowOff>380999</xdr:rowOff>
    </xdr:to>
    <xdr:sp macro="" textlink="">
      <xdr:nvSpPr>
        <xdr:cNvPr id="107" name="Line 1">
          <a:extLst>
            <a:ext uri="{FF2B5EF4-FFF2-40B4-BE49-F238E27FC236}">
              <a16:creationId xmlns:a16="http://schemas.microsoft.com/office/drawing/2014/main" id="{C6AABFCD-C7A2-4F86-8B36-8C95244E1CF6}"/>
            </a:ext>
          </a:extLst>
        </xdr:cNvPr>
        <xdr:cNvSpPr>
          <a:spLocks noChangeShapeType="1"/>
        </xdr:cNvSpPr>
      </xdr:nvSpPr>
      <xdr:spPr bwMode="auto">
        <a:xfrm>
          <a:off x="5344583" y="89979500"/>
          <a:ext cx="1079500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355</xdr:row>
      <xdr:rowOff>10583</xdr:rowOff>
    </xdr:from>
    <xdr:to>
      <xdr:col>1</xdr:col>
      <xdr:colOff>1076326</xdr:colOff>
      <xdr:row>356</xdr:row>
      <xdr:rowOff>380999</xdr:rowOff>
    </xdr:to>
    <xdr:sp macro="" textlink="">
      <xdr:nvSpPr>
        <xdr:cNvPr id="109" name="Line 1">
          <a:extLst>
            <a:ext uri="{FF2B5EF4-FFF2-40B4-BE49-F238E27FC236}">
              <a16:creationId xmlns:a16="http://schemas.microsoft.com/office/drawing/2014/main" id="{B0995454-1A62-48E0-A672-61E891563E17}"/>
            </a:ext>
          </a:extLst>
        </xdr:cNvPr>
        <xdr:cNvSpPr>
          <a:spLocks noChangeShapeType="1"/>
        </xdr:cNvSpPr>
      </xdr:nvSpPr>
      <xdr:spPr bwMode="auto">
        <a:xfrm>
          <a:off x="201084" y="89979500"/>
          <a:ext cx="1065742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355</xdr:row>
      <xdr:rowOff>10583</xdr:rowOff>
    </xdr:from>
    <xdr:to>
      <xdr:col>13</xdr:col>
      <xdr:colOff>0</xdr:colOff>
      <xdr:row>356</xdr:row>
      <xdr:rowOff>380999</xdr:rowOff>
    </xdr:to>
    <xdr:sp macro="" textlink="">
      <xdr:nvSpPr>
        <xdr:cNvPr id="110" name="Line 1">
          <a:extLst>
            <a:ext uri="{FF2B5EF4-FFF2-40B4-BE49-F238E27FC236}">
              <a16:creationId xmlns:a16="http://schemas.microsoft.com/office/drawing/2014/main" id="{3C8021CE-87BA-49AD-B229-732068E7BE44}"/>
            </a:ext>
          </a:extLst>
        </xdr:cNvPr>
        <xdr:cNvSpPr>
          <a:spLocks noChangeShapeType="1"/>
        </xdr:cNvSpPr>
      </xdr:nvSpPr>
      <xdr:spPr bwMode="auto">
        <a:xfrm>
          <a:off x="5344583" y="89979500"/>
          <a:ext cx="1079500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355</xdr:row>
      <xdr:rowOff>10583</xdr:rowOff>
    </xdr:from>
    <xdr:to>
      <xdr:col>1</xdr:col>
      <xdr:colOff>1076326</xdr:colOff>
      <xdr:row>356</xdr:row>
      <xdr:rowOff>380999</xdr:rowOff>
    </xdr:to>
    <xdr:sp macro="" textlink="">
      <xdr:nvSpPr>
        <xdr:cNvPr id="111" name="Line 1">
          <a:extLst>
            <a:ext uri="{FF2B5EF4-FFF2-40B4-BE49-F238E27FC236}">
              <a16:creationId xmlns:a16="http://schemas.microsoft.com/office/drawing/2014/main" id="{EA998275-1F4D-4ABD-9456-181AB266E0E8}"/>
            </a:ext>
          </a:extLst>
        </xdr:cNvPr>
        <xdr:cNvSpPr>
          <a:spLocks noChangeShapeType="1"/>
        </xdr:cNvSpPr>
      </xdr:nvSpPr>
      <xdr:spPr bwMode="auto">
        <a:xfrm>
          <a:off x="201084" y="89979500"/>
          <a:ext cx="1065742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355</xdr:row>
      <xdr:rowOff>10583</xdr:rowOff>
    </xdr:from>
    <xdr:to>
      <xdr:col>13</xdr:col>
      <xdr:colOff>0</xdr:colOff>
      <xdr:row>356</xdr:row>
      <xdr:rowOff>380999</xdr:rowOff>
    </xdr:to>
    <xdr:sp macro="" textlink="">
      <xdr:nvSpPr>
        <xdr:cNvPr id="112" name="Line 1">
          <a:extLst>
            <a:ext uri="{FF2B5EF4-FFF2-40B4-BE49-F238E27FC236}">
              <a16:creationId xmlns:a16="http://schemas.microsoft.com/office/drawing/2014/main" id="{08D9D07E-5836-48AA-887C-DD9977432D2A}"/>
            </a:ext>
          </a:extLst>
        </xdr:cNvPr>
        <xdr:cNvSpPr>
          <a:spLocks noChangeShapeType="1"/>
        </xdr:cNvSpPr>
      </xdr:nvSpPr>
      <xdr:spPr bwMode="auto">
        <a:xfrm>
          <a:off x="5344583" y="89979500"/>
          <a:ext cx="1079500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355</xdr:row>
      <xdr:rowOff>10583</xdr:rowOff>
    </xdr:from>
    <xdr:to>
      <xdr:col>1</xdr:col>
      <xdr:colOff>1076326</xdr:colOff>
      <xdr:row>356</xdr:row>
      <xdr:rowOff>380999</xdr:rowOff>
    </xdr:to>
    <xdr:sp macro="" textlink="">
      <xdr:nvSpPr>
        <xdr:cNvPr id="113" name="Line 1">
          <a:extLst>
            <a:ext uri="{FF2B5EF4-FFF2-40B4-BE49-F238E27FC236}">
              <a16:creationId xmlns:a16="http://schemas.microsoft.com/office/drawing/2014/main" id="{2ABE350B-DE76-4AF1-91DD-4CDF77AD8767}"/>
            </a:ext>
          </a:extLst>
        </xdr:cNvPr>
        <xdr:cNvSpPr>
          <a:spLocks noChangeShapeType="1"/>
        </xdr:cNvSpPr>
      </xdr:nvSpPr>
      <xdr:spPr bwMode="auto">
        <a:xfrm>
          <a:off x="201084" y="89979500"/>
          <a:ext cx="1065742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355</xdr:row>
      <xdr:rowOff>10583</xdr:rowOff>
    </xdr:from>
    <xdr:to>
      <xdr:col>13</xdr:col>
      <xdr:colOff>0</xdr:colOff>
      <xdr:row>356</xdr:row>
      <xdr:rowOff>380999</xdr:rowOff>
    </xdr:to>
    <xdr:sp macro="" textlink="">
      <xdr:nvSpPr>
        <xdr:cNvPr id="118" name="Line 1">
          <a:extLst>
            <a:ext uri="{FF2B5EF4-FFF2-40B4-BE49-F238E27FC236}">
              <a16:creationId xmlns:a16="http://schemas.microsoft.com/office/drawing/2014/main" id="{1EA9201D-B966-4545-A7BB-705E6D843AB9}"/>
            </a:ext>
          </a:extLst>
        </xdr:cNvPr>
        <xdr:cNvSpPr>
          <a:spLocks noChangeShapeType="1"/>
        </xdr:cNvSpPr>
      </xdr:nvSpPr>
      <xdr:spPr bwMode="auto">
        <a:xfrm>
          <a:off x="5344583" y="89979500"/>
          <a:ext cx="1079500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355</xdr:row>
      <xdr:rowOff>10583</xdr:rowOff>
    </xdr:from>
    <xdr:to>
      <xdr:col>1</xdr:col>
      <xdr:colOff>1076326</xdr:colOff>
      <xdr:row>356</xdr:row>
      <xdr:rowOff>380999</xdr:rowOff>
    </xdr:to>
    <xdr:sp macro="" textlink="">
      <xdr:nvSpPr>
        <xdr:cNvPr id="119" name="Line 1">
          <a:extLst>
            <a:ext uri="{FF2B5EF4-FFF2-40B4-BE49-F238E27FC236}">
              <a16:creationId xmlns:a16="http://schemas.microsoft.com/office/drawing/2014/main" id="{E36C802F-B8C9-471A-98C1-F70FBF9FCA7E}"/>
            </a:ext>
          </a:extLst>
        </xdr:cNvPr>
        <xdr:cNvSpPr>
          <a:spLocks noChangeShapeType="1"/>
        </xdr:cNvSpPr>
      </xdr:nvSpPr>
      <xdr:spPr bwMode="auto">
        <a:xfrm>
          <a:off x="201084" y="89979500"/>
          <a:ext cx="1065742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355</xdr:row>
      <xdr:rowOff>10583</xdr:rowOff>
    </xdr:from>
    <xdr:to>
      <xdr:col>13</xdr:col>
      <xdr:colOff>0</xdr:colOff>
      <xdr:row>356</xdr:row>
      <xdr:rowOff>380999</xdr:rowOff>
    </xdr:to>
    <xdr:sp macro="" textlink="">
      <xdr:nvSpPr>
        <xdr:cNvPr id="120" name="Line 1">
          <a:extLst>
            <a:ext uri="{FF2B5EF4-FFF2-40B4-BE49-F238E27FC236}">
              <a16:creationId xmlns:a16="http://schemas.microsoft.com/office/drawing/2014/main" id="{29A047B9-824A-4DE1-9CD4-A207509C74A4}"/>
            </a:ext>
          </a:extLst>
        </xdr:cNvPr>
        <xdr:cNvSpPr>
          <a:spLocks noChangeShapeType="1"/>
        </xdr:cNvSpPr>
      </xdr:nvSpPr>
      <xdr:spPr bwMode="auto">
        <a:xfrm>
          <a:off x="5344583" y="89979500"/>
          <a:ext cx="1079500" cy="550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391</xdr:row>
      <xdr:rowOff>10583</xdr:rowOff>
    </xdr:from>
    <xdr:to>
      <xdr:col>1</xdr:col>
      <xdr:colOff>1076326</xdr:colOff>
      <xdr:row>392</xdr:row>
      <xdr:rowOff>380999</xdr:rowOff>
    </xdr:to>
    <xdr:sp macro="" textlink="">
      <xdr:nvSpPr>
        <xdr:cNvPr id="121" name="Line 1">
          <a:extLst>
            <a:ext uri="{FF2B5EF4-FFF2-40B4-BE49-F238E27FC236}">
              <a16:creationId xmlns:a16="http://schemas.microsoft.com/office/drawing/2014/main" id="{4BBAF6FF-6864-48B0-9F66-8D2855EFCCC4}"/>
            </a:ext>
          </a:extLst>
        </xdr:cNvPr>
        <xdr:cNvSpPr>
          <a:spLocks noChangeShapeType="1"/>
        </xdr:cNvSpPr>
      </xdr:nvSpPr>
      <xdr:spPr bwMode="auto">
        <a:xfrm>
          <a:off x="201084" y="83174416"/>
          <a:ext cx="1065742" cy="550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391</xdr:row>
      <xdr:rowOff>10583</xdr:rowOff>
    </xdr:from>
    <xdr:to>
      <xdr:col>13</xdr:col>
      <xdr:colOff>0</xdr:colOff>
      <xdr:row>392</xdr:row>
      <xdr:rowOff>380999</xdr:rowOff>
    </xdr:to>
    <xdr:sp macro="" textlink="">
      <xdr:nvSpPr>
        <xdr:cNvPr id="126" name="Line 1">
          <a:extLst>
            <a:ext uri="{FF2B5EF4-FFF2-40B4-BE49-F238E27FC236}">
              <a16:creationId xmlns:a16="http://schemas.microsoft.com/office/drawing/2014/main" id="{41E00AA7-BB5D-4D85-815B-EC86C1333DF7}"/>
            </a:ext>
          </a:extLst>
        </xdr:cNvPr>
        <xdr:cNvSpPr>
          <a:spLocks noChangeShapeType="1"/>
        </xdr:cNvSpPr>
      </xdr:nvSpPr>
      <xdr:spPr bwMode="auto">
        <a:xfrm>
          <a:off x="5344583" y="83174416"/>
          <a:ext cx="1079500" cy="550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412</xdr:row>
      <xdr:rowOff>10583</xdr:rowOff>
    </xdr:from>
    <xdr:to>
      <xdr:col>1</xdr:col>
      <xdr:colOff>1076326</xdr:colOff>
      <xdr:row>413</xdr:row>
      <xdr:rowOff>380999</xdr:rowOff>
    </xdr:to>
    <xdr:sp macro="" textlink="">
      <xdr:nvSpPr>
        <xdr:cNvPr id="127" name="Line 1">
          <a:extLst>
            <a:ext uri="{FF2B5EF4-FFF2-40B4-BE49-F238E27FC236}">
              <a16:creationId xmlns:a16="http://schemas.microsoft.com/office/drawing/2014/main" id="{8557F53F-E213-4C20-84E5-D06E0CC128C5}"/>
            </a:ext>
          </a:extLst>
        </xdr:cNvPr>
        <xdr:cNvSpPr>
          <a:spLocks noChangeShapeType="1"/>
        </xdr:cNvSpPr>
      </xdr:nvSpPr>
      <xdr:spPr bwMode="auto">
        <a:xfrm>
          <a:off x="201084" y="97737083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412</xdr:row>
      <xdr:rowOff>10583</xdr:rowOff>
    </xdr:from>
    <xdr:to>
      <xdr:col>13</xdr:col>
      <xdr:colOff>0</xdr:colOff>
      <xdr:row>413</xdr:row>
      <xdr:rowOff>380999</xdr:rowOff>
    </xdr:to>
    <xdr:sp macro="" textlink="">
      <xdr:nvSpPr>
        <xdr:cNvPr id="128" name="Line 1">
          <a:extLst>
            <a:ext uri="{FF2B5EF4-FFF2-40B4-BE49-F238E27FC236}">
              <a16:creationId xmlns:a16="http://schemas.microsoft.com/office/drawing/2014/main" id="{FF37C103-7711-4A3C-A389-3EE9E24E5FB6}"/>
            </a:ext>
          </a:extLst>
        </xdr:cNvPr>
        <xdr:cNvSpPr>
          <a:spLocks noChangeShapeType="1"/>
        </xdr:cNvSpPr>
      </xdr:nvSpPr>
      <xdr:spPr bwMode="auto">
        <a:xfrm>
          <a:off x="5312833" y="97737083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435</xdr:row>
      <xdr:rowOff>10583</xdr:rowOff>
    </xdr:from>
    <xdr:to>
      <xdr:col>1</xdr:col>
      <xdr:colOff>1076326</xdr:colOff>
      <xdr:row>436</xdr:row>
      <xdr:rowOff>380999</xdr:rowOff>
    </xdr:to>
    <xdr:sp macro="" textlink="">
      <xdr:nvSpPr>
        <xdr:cNvPr id="129" name="Line 1">
          <a:extLst>
            <a:ext uri="{FF2B5EF4-FFF2-40B4-BE49-F238E27FC236}">
              <a16:creationId xmlns:a16="http://schemas.microsoft.com/office/drawing/2014/main" id="{324888F9-6244-412D-BFBB-7CC8F9807E6A}"/>
            </a:ext>
          </a:extLst>
        </xdr:cNvPr>
        <xdr:cNvSpPr>
          <a:spLocks noChangeShapeType="1"/>
        </xdr:cNvSpPr>
      </xdr:nvSpPr>
      <xdr:spPr bwMode="auto">
        <a:xfrm>
          <a:off x="201084" y="119692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435</xdr:row>
      <xdr:rowOff>10583</xdr:rowOff>
    </xdr:from>
    <xdr:to>
      <xdr:col>13</xdr:col>
      <xdr:colOff>0</xdr:colOff>
      <xdr:row>436</xdr:row>
      <xdr:rowOff>380999</xdr:rowOff>
    </xdr:to>
    <xdr:sp macro="" textlink="">
      <xdr:nvSpPr>
        <xdr:cNvPr id="134" name="Line 1">
          <a:extLst>
            <a:ext uri="{FF2B5EF4-FFF2-40B4-BE49-F238E27FC236}">
              <a16:creationId xmlns:a16="http://schemas.microsoft.com/office/drawing/2014/main" id="{360FF70D-66D9-4AA8-B3AC-F384A5F2FDAF}"/>
            </a:ext>
          </a:extLst>
        </xdr:cNvPr>
        <xdr:cNvSpPr>
          <a:spLocks noChangeShapeType="1"/>
        </xdr:cNvSpPr>
      </xdr:nvSpPr>
      <xdr:spPr bwMode="auto">
        <a:xfrm>
          <a:off x="5312833" y="119692208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456</xdr:row>
      <xdr:rowOff>10583</xdr:rowOff>
    </xdr:from>
    <xdr:to>
      <xdr:col>1</xdr:col>
      <xdr:colOff>1076326</xdr:colOff>
      <xdr:row>457</xdr:row>
      <xdr:rowOff>380999</xdr:rowOff>
    </xdr:to>
    <xdr:sp macro="" textlink="">
      <xdr:nvSpPr>
        <xdr:cNvPr id="135" name="Line 1">
          <a:extLst>
            <a:ext uri="{FF2B5EF4-FFF2-40B4-BE49-F238E27FC236}">
              <a16:creationId xmlns:a16="http://schemas.microsoft.com/office/drawing/2014/main" id="{E060B701-FB63-4016-960E-5B3AE65839E6}"/>
            </a:ext>
          </a:extLst>
        </xdr:cNvPr>
        <xdr:cNvSpPr>
          <a:spLocks noChangeShapeType="1"/>
        </xdr:cNvSpPr>
      </xdr:nvSpPr>
      <xdr:spPr bwMode="auto">
        <a:xfrm>
          <a:off x="201084" y="134209174"/>
          <a:ext cx="1065742" cy="5435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456</xdr:row>
      <xdr:rowOff>10583</xdr:rowOff>
    </xdr:from>
    <xdr:to>
      <xdr:col>13</xdr:col>
      <xdr:colOff>0</xdr:colOff>
      <xdr:row>457</xdr:row>
      <xdr:rowOff>380999</xdr:rowOff>
    </xdr:to>
    <xdr:sp macro="" textlink="">
      <xdr:nvSpPr>
        <xdr:cNvPr id="136" name="Line 1">
          <a:extLst>
            <a:ext uri="{FF2B5EF4-FFF2-40B4-BE49-F238E27FC236}">
              <a16:creationId xmlns:a16="http://schemas.microsoft.com/office/drawing/2014/main" id="{5F78372D-5876-4DAA-B1AF-1B1607771CA2}"/>
            </a:ext>
          </a:extLst>
        </xdr:cNvPr>
        <xdr:cNvSpPr>
          <a:spLocks noChangeShapeType="1"/>
        </xdr:cNvSpPr>
      </xdr:nvSpPr>
      <xdr:spPr bwMode="auto">
        <a:xfrm>
          <a:off x="5344583" y="134209174"/>
          <a:ext cx="1080462" cy="5435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477</xdr:row>
      <xdr:rowOff>10583</xdr:rowOff>
    </xdr:from>
    <xdr:to>
      <xdr:col>1</xdr:col>
      <xdr:colOff>1076326</xdr:colOff>
      <xdr:row>478</xdr:row>
      <xdr:rowOff>380999</xdr:rowOff>
    </xdr:to>
    <xdr:sp macro="" textlink="">
      <xdr:nvSpPr>
        <xdr:cNvPr id="137" name="Line 1">
          <a:extLst>
            <a:ext uri="{FF2B5EF4-FFF2-40B4-BE49-F238E27FC236}">
              <a16:creationId xmlns:a16="http://schemas.microsoft.com/office/drawing/2014/main" id="{65445A33-7D2E-402B-8BED-F82026334739}"/>
            </a:ext>
          </a:extLst>
        </xdr:cNvPr>
        <xdr:cNvSpPr>
          <a:spLocks noChangeShapeType="1"/>
        </xdr:cNvSpPr>
      </xdr:nvSpPr>
      <xdr:spPr bwMode="auto">
        <a:xfrm>
          <a:off x="201084" y="126502583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477</xdr:row>
      <xdr:rowOff>10583</xdr:rowOff>
    </xdr:from>
    <xdr:to>
      <xdr:col>13</xdr:col>
      <xdr:colOff>0</xdr:colOff>
      <xdr:row>478</xdr:row>
      <xdr:rowOff>380999</xdr:rowOff>
    </xdr:to>
    <xdr:sp macro="" textlink="">
      <xdr:nvSpPr>
        <xdr:cNvPr id="146" name="Line 1">
          <a:extLst>
            <a:ext uri="{FF2B5EF4-FFF2-40B4-BE49-F238E27FC236}">
              <a16:creationId xmlns:a16="http://schemas.microsoft.com/office/drawing/2014/main" id="{1BACC19A-30E4-440F-9919-1EF17DD1BAAA}"/>
            </a:ext>
          </a:extLst>
        </xdr:cNvPr>
        <xdr:cNvSpPr>
          <a:spLocks noChangeShapeType="1"/>
        </xdr:cNvSpPr>
      </xdr:nvSpPr>
      <xdr:spPr bwMode="auto">
        <a:xfrm>
          <a:off x="5312833" y="126502583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500</xdr:row>
      <xdr:rowOff>10583</xdr:rowOff>
    </xdr:from>
    <xdr:to>
      <xdr:col>1</xdr:col>
      <xdr:colOff>1076326</xdr:colOff>
      <xdr:row>501</xdr:row>
      <xdr:rowOff>380999</xdr:rowOff>
    </xdr:to>
    <xdr:sp macro="" textlink="">
      <xdr:nvSpPr>
        <xdr:cNvPr id="147" name="Line 1">
          <a:extLst>
            <a:ext uri="{FF2B5EF4-FFF2-40B4-BE49-F238E27FC236}">
              <a16:creationId xmlns:a16="http://schemas.microsoft.com/office/drawing/2014/main" id="{5F777CC2-8351-4C64-A63A-431FD11DA5EC}"/>
            </a:ext>
          </a:extLst>
        </xdr:cNvPr>
        <xdr:cNvSpPr>
          <a:spLocks noChangeShapeType="1"/>
        </xdr:cNvSpPr>
      </xdr:nvSpPr>
      <xdr:spPr bwMode="auto">
        <a:xfrm>
          <a:off x="201084" y="126502583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500</xdr:row>
      <xdr:rowOff>10583</xdr:rowOff>
    </xdr:from>
    <xdr:to>
      <xdr:col>13</xdr:col>
      <xdr:colOff>0</xdr:colOff>
      <xdr:row>501</xdr:row>
      <xdr:rowOff>380999</xdr:rowOff>
    </xdr:to>
    <xdr:sp macro="" textlink="">
      <xdr:nvSpPr>
        <xdr:cNvPr id="148" name="Line 1">
          <a:extLst>
            <a:ext uri="{FF2B5EF4-FFF2-40B4-BE49-F238E27FC236}">
              <a16:creationId xmlns:a16="http://schemas.microsoft.com/office/drawing/2014/main" id="{0B5D7964-204D-436A-8FD8-1E2A4BA09C80}"/>
            </a:ext>
          </a:extLst>
        </xdr:cNvPr>
        <xdr:cNvSpPr>
          <a:spLocks noChangeShapeType="1"/>
        </xdr:cNvSpPr>
      </xdr:nvSpPr>
      <xdr:spPr bwMode="auto">
        <a:xfrm>
          <a:off x="5312833" y="126502583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523</xdr:row>
      <xdr:rowOff>10583</xdr:rowOff>
    </xdr:from>
    <xdr:to>
      <xdr:col>1</xdr:col>
      <xdr:colOff>1076326</xdr:colOff>
      <xdr:row>524</xdr:row>
      <xdr:rowOff>380999</xdr:rowOff>
    </xdr:to>
    <xdr:sp macro="" textlink="">
      <xdr:nvSpPr>
        <xdr:cNvPr id="149" name="Line 1">
          <a:extLst>
            <a:ext uri="{FF2B5EF4-FFF2-40B4-BE49-F238E27FC236}">
              <a16:creationId xmlns:a16="http://schemas.microsoft.com/office/drawing/2014/main" id="{FBD5D247-9A0A-41BE-9EF4-795646752472}"/>
            </a:ext>
          </a:extLst>
        </xdr:cNvPr>
        <xdr:cNvSpPr>
          <a:spLocks noChangeShapeType="1"/>
        </xdr:cNvSpPr>
      </xdr:nvSpPr>
      <xdr:spPr bwMode="auto">
        <a:xfrm>
          <a:off x="201084" y="140885333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523</xdr:row>
      <xdr:rowOff>10583</xdr:rowOff>
    </xdr:from>
    <xdr:to>
      <xdr:col>13</xdr:col>
      <xdr:colOff>0</xdr:colOff>
      <xdr:row>524</xdr:row>
      <xdr:rowOff>380999</xdr:rowOff>
    </xdr:to>
    <xdr:sp macro="" textlink="">
      <xdr:nvSpPr>
        <xdr:cNvPr id="150" name="Line 1">
          <a:extLst>
            <a:ext uri="{FF2B5EF4-FFF2-40B4-BE49-F238E27FC236}">
              <a16:creationId xmlns:a16="http://schemas.microsoft.com/office/drawing/2014/main" id="{1F63205B-B720-49EC-B7B0-2AE777F65027}"/>
            </a:ext>
          </a:extLst>
        </xdr:cNvPr>
        <xdr:cNvSpPr>
          <a:spLocks noChangeShapeType="1"/>
        </xdr:cNvSpPr>
      </xdr:nvSpPr>
      <xdr:spPr bwMode="auto">
        <a:xfrm>
          <a:off x="5312833" y="140885333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589</xdr:row>
      <xdr:rowOff>10583</xdr:rowOff>
    </xdr:from>
    <xdr:to>
      <xdr:col>1</xdr:col>
      <xdr:colOff>1076326</xdr:colOff>
      <xdr:row>590</xdr:row>
      <xdr:rowOff>380999</xdr:rowOff>
    </xdr:to>
    <xdr:sp macro="" textlink="">
      <xdr:nvSpPr>
        <xdr:cNvPr id="161" name="Line 1">
          <a:extLst>
            <a:ext uri="{FF2B5EF4-FFF2-40B4-BE49-F238E27FC236}">
              <a16:creationId xmlns:a16="http://schemas.microsoft.com/office/drawing/2014/main" id="{AC5BA6FE-D1E9-482C-AA23-B9E623AF4C41}"/>
            </a:ext>
          </a:extLst>
        </xdr:cNvPr>
        <xdr:cNvSpPr>
          <a:spLocks noChangeShapeType="1"/>
        </xdr:cNvSpPr>
      </xdr:nvSpPr>
      <xdr:spPr bwMode="auto">
        <a:xfrm>
          <a:off x="201084" y="70035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589</xdr:row>
      <xdr:rowOff>10583</xdr:rowOff>
    </xdr:from>
    <xdr:to>
      <xdr:col>13</xdr:col>
      <xdr:colOff>0</xdr:colOff>
      <xdr:row>590</xdr:row>
      <xdr:rowOff>380999</xdr:rowOff>
    </xdr:to>
    <xdr:sp macro="" textlink="">
      <xdr:nvSpPr>
        <xdr:cNvPr id="162" name="Line 1">
          <a:extLst>
            <a:ext uri="{FF2B5EF4-FFF2-40B4-BE49-F238E27FC236}">
              <a16:creationId xmlns:a16="http://schemas.microsoft.com/office/drawing/2014/main" id="{90FAB126-5052-4043-BD5C-155658FC3EC6}"/>
            </a:ext>
          </a:extLst>
        </xdr:cNvPr>
        <xdr:cNvSpPr>
          <a:spLocks noChangeShapeType="1"/>
        </xdr:cNvSpPr>
      </xdr:nvSpPr>
      <xdr:spPr bwMode="auto">
        <a:xfrm>
          <a:off x="5312833" y="70035208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589</xdr:row>
      <xdr:rowOff>10583</xdr:rowOff>
    </xdr:from>
    <xdr:to>
      <xdr:col>1</xdr:col>
      <xdr:colOff>1076326</xdr:colOff>
      <xdr:row>590</xdr:row>
      <xdr:rowOff>380999</xdr:rowOff>
    </xdr:to>
    <xdr:sp macro="" textlink="">
      <xdr:nvSpPr>
        <xdr:cNvPr id="180" name="Line 1">
          <a:extLst>
            <a:ext uri="{FF2B5EF4-FFF2-40B4-BE49-F238E27FC236}">
              <a16:creationId xmlns:a16="http://schemas.microsoft.com/office/drawing/2014/main" id="{E0EE60DF-4059-42E6-AB7E-2139B4CA5412}"/>
            </a:ext>
          </a:extLst>
        </xdr:cNvPr>
        <xdr:cNvSpPr>
          <a:spLocks noChangeShapeType="1"/>
        </xdr:cNvSpPr>
      </xdr:nvSpPr>
      <xdr:spPr bwMode="auto">
        <a:xfrm>
          <a:off x="201084" y="70035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589</xdr:row>
      <xdr:rowOff>10583</xdr:rowOff>
    </xdr:from>
    <xdr:to>
      <xdr:col>13</xdr:col>
      <xdr:colOff>0</xdr:colOff>
      <xdr:row>590</xdr:row>
      <xdr:rowOff>380999</xdr:rowOff>
    </xdr:to>
    <xdr:sp macro="" textlink="">
      <xdr:nvSpPr>
        <xdr:cNvPr id="181" name="Line 1">
          <a:extLst>
            <a:ext uri="{FF2B5EF4-FFF2-40B4-BE49-F238E27FC236}">
              <a16:creationId xmlns:a16="http://schemas.microsoft.com/office/drawing/2014/main" id="{8330B7D1-4775-490A-B0F9-A0BC86AEC4A8}"/>
            </a:ext>
          </a:extLst>
        </xdr:cNvPr>
        <xdr:cNvSpPr>
          <a:spLocks noChangeShapeType="1"/>
        </xdr:cNvSpPr>
      </xdr:nvSpPr>
      <xdr:spPr bwMode="auto">
        <a:xfrm>
          <a:off x="5312833" y="70035208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589</xdr:row>
      <xdr:rowOff>10583</xdr:rowOff>
    </xdr:from>
    <xdr:to>
      <xdr:col>1</xdr:col>
      <xdr:colOff>1076326</xdr:colOff>
      <xdr:row>590</xdr:row>
      <xdr:rowOff>380999</xdr:rowOff>
    </xdr:to>
    <xdr:sp macro="" textlink="">
      <xdr:nvSpPr>
        <xdr:cNvPr id="182" name="Line 1">
          <a:extLst>
            <a:ext uri="{FF2B5EF4-FFF2-40B4-BE49-F238E27FC236}">
              <a16:creationId xmlns:a16="http://schemas.microsoft.com/office/drawing/2014/main" id="{67D0B64D-DD57-4A9A-BD17-C539B8738564}"/>
            </a:ext>
          </a:extLst>
        </xdr:cNvPr>
        <xdr:cNvSpPr>
          <a:spLocks noChangeShapeType="1"/>
        </xdr:cNvSpPr>
      </xdr:nvSpPr>
      <xdr:spPr bwMode="auto">
        <a:xfrm>
          <a:off x="201084" y="70035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589</xdr:row>
      <xdr:rowOff>10583</xdr:rowOff>
    </xdr:from>
    <xdr:to>
      <xdr:col>13</xdr:col>
      <xdr:colOff>0</xdr:colOff>
      <xdr:row>590</xdr:row>
      <xdr:rowOff>380999</xdr:rowOff>
    </xdr:to>
    <xdr:sp macro="" textlink="">
      <xdr:nvSpPr>
        <xdr:cNvPr id="183" name="Line 1">
          <a:extLst>
            <a:ext uri="{FF2B5EF4-FFF2-40B4-BE49-F238E27FC236}">
              <a16:creationId xmlns:a16="http://schemas.microsoft.com/office/drawing/2014/main" id="{59C11E6A-E024-4542-9792-0CD3559D0A4D}"/>
            </a:ext>
          </a:extLst>
        </xdr:cNvPr>
        <xdr:cNvSpPr>
          <a:spLocks noChangeShapeType="1"/>
        </xdr:cNvSpPr>
      </xdr:nvSpPr>
      <xdr:spPr bwMode="auto">
        <a:xfrm>
          <a:off x="5312833" y="70035208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589</xdr:row>
      <xdr:rowOff>10583</xdr:rowOff>
    </xdr:from>
    <xdr:to>
      <xdr:col>1</xdr:col>
      <xdr:colOff>1076326</xdr:colOff>
      <xdr:row>590</xdr:row>
      <xdr:rowOff>380999</xdr:rowOff>
    </xdr:to>
    <xdr:sp macro="" textlink="">
      <xdr:nvSpPr>
        <xdr:cNvPr id="184" name="Line 1">
          <a:extLst>
            <a:ext uri="{FF2B5EF4-FFF2-40B4-BE49-F238E27FC236}">
              <a16:creationId xmlns:a16="http://schemas.microsoft.com/office/drawing/2014/main" id="{9EE64F76-1E6C-4105-BC3F-5AF75251BF94}"/>
            </a:ext>
          </a:extLst>
        </xdr:cNvPr>
        <xdr:cNvSpPr>
          <a:spLocks noChangeShapeType="1"/>
        </xdr:cNvSpPr>
      </xdr:nvSpPr>
      <xdr:spPr bwMode="auto">
        <a:xfrm>
          <a:off x="201084" y="70035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589</xdr:row>
      <xdr:rowOff>10583</xdr:rowOff>
    </xdr:from>
    <xdr:to>
      <xdr:col>13</xdr:col>
      <xdr:colOff>0</xdr:colOff>
      <xdr:row>590</xdr:row>
      <xdr:rowOff>380999</xdr:rowOff>
    </xdr:to>
    <xdr:sp macro="" textlink="">
      <xdr:nvSpPr>
        <xdr:cNvPr id="185" name="Line 1">
          <a:extLst>
            <a:ext uri="{FF2B5EF4-FFF2-40B4-BE49-F238E27FC236}">
              <a16:creationId xmlns:a16="http://schemas.microsoft.com/office/drawing/2014/main" id="{B1C0B30D-0BEA-46EE-80CE-EFE54D846ADF}"/>
            </a:ext>
          </a:extLst>
        </xdr:cNvPr>
        <xdr:cNvSpPr>
          <a:spLocks noChangeShapeType="1"/>
        </xdr:cNvSpPr>
      </xdr:nvSpPr>
      <xdr:spPr bwMode="auto">
        <a:xfrm>
          <a:off x="5312833" y="70035208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589</xdr:row>
      <xdr:rowOff>10583</xdr:rowOff>
    </xdr:from>
    <xdr:to>
      <xdr:col>1</xdr:col>
      <xdr:colOff>1076326</xdr:colOff>
      <xdr:row>590</xdr:row>
      <xdr:rowOff>380999</xdr:rowOff>
    </xdr:to>
    <xdr:sp macro="" textlink="">
      <xdr:nvSpPr>
        <xdr:cNvPr id="186" name="Line 1">
          <a:extLst>
            <a:ext uri="{FF2B5EF4-FFF2-40B4-BE49-F238E27FC236}">
              <a16:creationId xmlns:a16="http://schemas.microsoft.com/office/drawing/2014/main" id="{2E84CD99-1E7F-47B8-8A84-C33610930EFC}"/>
            </a:ext>
          </a:extLst>
        </xdr:cNvPr>
        <xdr:cNvSpPr>
          <a:spLocks noChangeShapeType="1"/>
        </xdr:cNvSpPr>
      </xdr:nvSpPr>
      <xdr:spPr bwMode="auto">
        <a:xfrm>
          <a:off x="201084" y="70035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10583</xdr:colOff>
      <xdr:row>589</xdr:row>
      <xdr:rowOff>10583</xdr:rowOff>
    </xdr:from>
    <xdr:to>
      <xdr:col>13</xdr:col>
      <xdr:colOff>0</xdr:colOff>
      <xdr:row>590</xdr:row>
      <xdr:rowOff>380999</xdr:rowOff>
    </xdr:to>
    <xdr:sp macro="" textlink="">
      <xdr:nvSpPr>
        <xdr:cNvPr id="187" name="Line 1">
          <a:extLst>
            <a:ext uri="{FF2B5EF4-FFF2-40B4-BE49-F238E27FC236}">
              <a16:creationId xmlns:a16="http://schemas.microsoft.com/office/drawing/2014/main" id="{DC84C445-8044-493A-A930-8C29C9833EEA}"/>
            </a:ext>
          </a:extLst>
        </xdr:cNvPr>
        <xdr:cNvSpPr>
          <a:spLocks noChangeShapeType="1"/>
        </xdr:cNvSpPr>
      </xdr:nvSpPr>
      <xdr:spPr bwMode="auto">
        <a:xfrm>
          <a:off x="5312833" y="70035208"/>
          <a:ext cx="1068917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375</xdr:row>
      <xdr:rowOff>10583</xdr:rowOff>
    </xdr:from>
    <xdr:to>
      <xdr:col>1</xdr:col>
      <xdr:colOff>1076326</xdr:colOff>
      <xdr:row>376</xdr:row>
      <xdr:rowOff>380999</xdr:rowOff>
    </xdr:to>
    <xdr:sp macro="" textlink="">
      <xdr:nvSpPr>
        <xdr:cNvPr id="188" name="Line 1">
          <a:extLst>
            <a:ext uri="{FF2B5EF4-FFF2-40B4-BE49-F238E27FC236}">
              <a16:creationId xmlns:a16="http://schemas.microsoft.com/office/drawing/2014/main" id="{896BD29E-DA32-4BBD-945D-3B54BB2232BC}"/>
            </a:ext>
          </a:extLst>
        </xdr:cNvPr>
        <xdr:cNvSpPr>
          <a:spLocks noChangeShapeType="1"/>
        </xdr:cNvSpPr>
      </xdr:nvSpPr>
      <xdr:spPr bwMode="auto">
        <a:xfrm>
          <a:off x="201084" y="184589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375</xdr:row>
      <xdr:rowOff>10583</xdr:rowOff>
    </xdr:from>
    <xdr:to>
      <xdr:col>1</xdr:col>
      <xdr:colOff>1076326</xdr:colOff>
      <xdr:row>376</xdr:row>
      <xdr:rowOff>380999</xdr:rowOff>
    </xdr:to>
    <xdr:sp macro="" textlink="">
      <xdr:nvSpPr>
        <xdr:cNvPr id="189" name="Line 1">
          <a:extLst>
            <a:ext uri="{FF2B5EF4-FFF2-40B4-BE49-F238E27FC236}">
              <a16:creationId xmlns:a16="http://schemas.microsoft.com/office/drawing/2014/main" id="{E6D9728F-4E46-4F01-B65E-FCEF5A1F8F00}"/>
            </a:ext>
          </a:extLst>
        </xdr:cNvPr>
        <xdr:cNvSpPr>
          <a:spLocks noChangeShapeType="1"/>
        </xdr:cNvSpPr>
      </xdr:nvSpPr>
      <xdr:spPr bwMode="auto">
        <a:xfrm>
          <a:off x="201084" y="184589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375</xdr:row>
      <xdr:rowOff>10583</xdr:rowOff>
    </xdr:from>
    <xdr:to>
      <xdr:col>1</xdr:col>
      <xdr:colOff>1076326</xdr:colOff>
      <xdr:row>376</xdr:row>
      <xdr:rowOff>380999</xdr:rowOff>
    </xdr:to>
    <xdr:sp macro="" textlink="">
      <xdr:nvSpPr>
        <xdr:cNvPr id="190" name="Line 1">
          <a:extLst>
            <a:ext uri="{FF2B5EF4-FFF2-40B4-BE49-F238E27FC236}">
              <a16:creationId xmlns:a16="http://schemas.microsoft.com/office/drawing/2014/main" id="{C049497A-3D2E-4AFE-8293-32ADB98E5A45}"/>
            </a:ext>
          </a:extLst>
        </xdr:cNvPr>
        <xdr:cNvSpPr>
          <a:spLocks noChangeShapeType="1"/>
        </xdr:cNvSpPr>
      </xdr:nvSpPr>
      <xdr:spPr bwMode="auto">
        <a:xfrm>
          <a:off x="201084" y="184589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10584</xdr:colOff>
      <xdr:row>375</xdr:row>
      <xdr:rowOff>10583</xdr:rowOff>
    </xdr:from>
    <xdr:to>
      <xdr:col>1</xdr:col>
      <xdr:colOff>1076326</xdr:colOff>
      <xdr:row>376</xdr:row>
      <xdr:rowOff>380999</xdr:rowOff>
    </xdr:to>
    <xdr:sp macro="" textlink="">
      <xdr:nvSpPr>
        <xdr:cNvPr id="191" name="Line 1">
          <a:extLst>
            <a:ext uri="{FF2B5EF4-FFF2-40B4-BE49-F238E27FC236}">
              <a16:creationId xmlns:a16="http://schemas.microsoft.com/office/drawing/2014/main" id="{7CC721C5-164B-4DB0-A856-85B54BAA59D1}"/>
            </a:ext>
          </a:extLst>
        </xdr:cNvPr>
        <xdr:cNvSpPr>
          <a:spLocks noChangeShapeType="1"/>
        </xdr:cNvSpPr>
      </xdr:nvSpPr>
      <xdr:spPr bwMode="auto">
        <a:xfrm>
          <a:off x="201084" y="184589208"/>
          <a:ext cx="1065742" cy="5450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8</xdr:row>
      <xdr:rowOff>10583</xdr:rowOff>
    </xdr:from>
    <xdr:to>
      <xdr:col>3</xdr:col>
      <xdr:colOff>1076326</xdr:colOff>
      <xdr:row>9</xdr:row>
      <xdr:rowOff>380999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9E804247-F960-44DF-A7EB-F3531F6DF77A}"/>
            </a:ext>
          </a:extLst>
        </xdr:cNvPr>
        <xdr:cNvSpPr>
          <a:spLocks noChangeShapeType="1"/>
        </xdr:cNvSpPr>
      </xdr:nvSpPr>
      <xdr:spPr bwMode="auto">
        <a:xfrm>
          <a:off x="201084" y="924983"/>
          <a:ext cx="1065742" cy="5513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</xdr:colOff>
      <xdr:row>4</xdr:row>
      <xdr:rowOff>123825</xdr:rowOff>
    </xdr:from>
    <xdr:to>
      <xdr:col>18</xdr:col>
      <xdr:colOff>238125</xdr:colOff>
      <xdr:row>6</xdr:row>
      <xdr:rowOff>19050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A05713C7-BC10-44A9-BB1A-D67CB028FFC9}"/>
            </a:ext>
          </a:extLst>
        </xdr:cNvPr>
        <xdr:cNvSpPr/>
      </xdr:nvSpPr>
      <xdr:spPr>
        <a:xfrm>
          <a:off x="6800850" y="904875"/>
          <a:ext cx="1495425" cy="314325"/>
        </a:xfrm>
        <a:prstGeom prst="wedgeRoundRectCallout">
          <a:avLst>
            <a:gd name="adj1" fmla="val -66288"/>
            <a:gd name="adj2" fmla="val 1894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検査数を記入</a:t>
          </a:r>
        </a:p>
      </xdr:txBody>
    </xdr:sp>
    <xdr:clientData/>
  </xdr:twoCellAnchor>
  <xdr:twoCellAnchor>
    <xdr:from>
      <xdr:col>5</xdr:col>
      <xdr:colOff>19051</xdr:colOff>
      <xdr:row>10</xdr:row>
      <xdr:rowOff>258766</xdr:rowOff>
    </xdr:from>
    <xdr:to>
      <xdr:col>5</xdr:col>
      <xdr:colOff>142875</xdr:colOff>
      <xdr:row>10</xdr:row>
      <xdr:rowOff>373065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594D43A-21F0-4352-B7BD-098083DE878C}"/>
            </a:ext>
          </a:extLst>
        </xdr:cNvPr>
        <xdr:cNvSpPr/>
      </xdr:nvSpPr>
      <xdr:spPr>
        <a:xfrm>
          <a:off x="1725614" y="1735141"/>
          <a:ext cx="123824" cy="11429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381000</xdr:colOff>
      <xdr:row>10</xdr:row>
      <xdr:rowOff>342900</xdr:rowOff>
    </xdr:from>
    <xdr:to>
      <xdr:col>4</xdr:col>
      <xdr:colOff>426719</xdr:colOff>
      <xdr:row>11</xdr:row>
      <xdr:rowOff>7619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28DAAAB-3304-4C7E-8E25-D80D695A5A2F}"/>
            </a:ext>
          </a:extLst>
        </xdr:cNvPr>
        <xdr:cNvSpPr/>
      </xdr:nvSpPr>
      <xdr:spPr>
        <a:xfrm>
          <a:off x="1657350" y="1819275"/>
          <a:ext cx="45719" cy="4571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52469</xdr:colOff>
      <xdr:row>10</xdr:row>
      <xdr:rowOff>292764</xdr:rowOff>
    </xdr:from>
    <xdr:to>
      <xdr:col>5</xdr:col>
      <xdr:colOff>98188</xdr:colOff>
      <xdr:row>10</xdr:row>
      <xdr:rowOff>338483</xdr:rowOff>
    </xdr:to>
    <xdr:sp macro="" textlink="">
      <xdr:nvSpPr>
        <xdr:cNvPr id="11" name="二等辺三角形 10">
          <a:extLst>
            <a:ext uri="{FF2B5EF4-FFF2-40B4-BE49-F238E27FC236}">
              <a16:creationId xmlns:a16="http://schemas.microsoft.com/office/drawing/2014/main" id="{771F3E67-5F3D-4378-A5C7-BA963FF3BBEF}"/>
            </a:ext>
          </a:extLst>
        </xdr:cNvPr>
        <xdr:cNvSpPr/>
      </xdr:nvSpPr>
      <xdr:spPr>
        <a:xfrm rot="17849016">
          <a:off x="1759032" y="1769139"/>
          <a:ext cx="45719" cy="45719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762000</xdr:colOff>
      <xdr:row>11</xdr:row>
      <xdr:rowOff>7938</xdr:rowOff>
    </xdr:from>
    <xdr:to>
      <xdr:col>5</xdr:col>
      <xdr:colOff>142875</xdr:colOff>
      <xdr:row>11</xdr:row>
      <xdr:rowOff>166688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6182E07-7B05-4859-B733-7AE4448D329A}"/>
            </a:ext>
          </a:extLst>
        </xdr:cNvPr>
        <xdr:cNvSpPr txBox="1"/>
      </xdr:nvSpPr>
      <xdr:spPr>
        <a:xfrm>
          <a:off x="952500" y="1865313"/>
          <a:ext cx="896938" cy="158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900" b="1">
              <a:solidFill>
                <a:schemeClr val="bg1"/>
              </a:solidFill>
            </a:rPr>
            <a:t>〇</a:t>
          </a:r>
        </a:p>
      </xdr:txBody>
    </xdr:sp>
    <xdr:clientData/>
  </xdr:twoCellAnchor>
  <xdr:twoCellAnchor>
    <xdr:from>
      <xdr:col>11</xdr:col>
      <xdr:colOff>15875</xdr:colOff>
      <xdr:row>10</xdr:row>
      <xdr:rowOff>261937</xdr:rowOff>
    </xdr:from>
    <xdr:to>
      <xdr:col>11</xdr:col>
      <xdr:colOff>139699</xdr:colOff>
      <xdr:row>10</xdr:row>
      <xdr:rowOff>376236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58A3763D-9B97-4105-AC4F-E4E7C210EE63}"/>
            </a:ext>
          </a:extLst>
        </xdr:cNvPr>
        <xdr:cNvSpPr/>
      </xdr:nvSpPr>
      <xdr:spPr>
        <a:xfrm>
          <a:off x="4452938" y="1738312"/>
          <a:ext cx="123824" cy="11429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47910</xdr:colOff>
      <xdr:row>10</xdr:row>
      <xdr:rowOff>284581</xdr:rowOff>
    </xdr:from>
    <xdr:to>
      <xdr:col>11</xdr:col>
      <xdr:colOff>93629</xdr:colOff>
      <xdr:row>10</xdr:row>
      <xdr:rowOff>331538</xdr:rowOff>
    </xdr:to>
    <xdr:sp macro="" textlink="">
      <xdr:nvSpPr>
        <xdr:cNvPr id="19" name="二等辺三角形 18">
          <a:extLst>
            <a:ext uri="{FF2B5EF4-FFF2-40B4-BE49-F238E27FC236}">
              <a16:creationId xmlns:a16="http://schemas.microsoft.com/office/drawing/2014/main" id="{8F6CABFE-8F47-4FE1-A843-AD24D6422E14}"/>
            </a:ext>
          </a:extLst>
        </xdr:cNvPr>
        <xdr:cNvSpPr/>
      </xdr:nvSpPr>
      <xdr:spPr>
        <a:xfrm rot="17849016">
          <a:off x="4484354" y="1761575"/>
          <a:ext cx="46957" cy="45719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182563</xdr:colOff>
      <xdr:row>11</xdr:row>
      <xdr:rowOff>7938</xdr:rowOff>
    </xdr:from>
    <xdr:to>
      <xdr:col>11</xdr:col>
      <xdr:colOff>158750</xdr:colOff>
      <xdr:row>11</xdr:row>
      <xdr:rowOff>142875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910FB40-5641-4769-870F-DDFB9CF815D6}"/>
            </a:ext>
          </a:extLst>
        </xdr:cNvPr>
        <xdr:cNvSpPr txBox="1"/>
      </xdr:nvSpPr>
      <xdr:spPr>
        <a:xfrm>
          <a:off x="3611563" y="1865313"/>
          <a:ext cx="984250" cy="134937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900" b="1">
              <a:solidFill>
                <a:schemeClr val="bg1"/>
              </a:solidFill>
            </a:rPr>
            <a:t>あり</a:t>
          </a:r>
          <a:endParaRPr kumimoji="1" lang="en-US" altLang="ja-JP" sz="9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190500</xdr:colOff>
      <xdr:row>11</xdr:row>
      <xdr:rowOff>150813</xdr:rowOff>
    </xdr:from>
    <xdr:to>
      <xdr:col>11</xdr:col>
      <xdr:colOff>158750</xdr:colOff>
      <xdr:row>11</xdr:row>
      <xdr:rowOff>301625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C306CBD-3390-42EC-A9A4-4527550A1475}"/>
            </a:ext>
          </a:extLst>
        </xdr:cNvPr>
        <xdr:cNvSpPr txBox="1"/>
      </xdr:nvSpPr>
      <xdr:spPr>
        <a:xfrm>
          <a:off x="3619500" y="2008188"/>
          <a:ext cx="976313" cy="1508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900"/>
            <a:t>なし</a:t>
          </a:r>
        </a:p>
      </xdr:txBody>
    </xdr:sp>
    <xdr:clientData/>
  </xdr:twoCellAnchor>
  <xdr:twoCellAnchor>
    <xdr:from>
      <xdr:col>3</xdr:col>
      <xdr:colOff>47626</xdr:colOff>
      <xdr:row>6</xdr:row>
      <xdr:rowOff>57151</xdr:rowOff>
    </xdr:from>
    <xdr:to>
      <xdr:col>14</xdr:col>
      <xdr:colOff>323850</xdr:colOff>
      <xdr:row>7</xdr:row>
      <xdr:rowOff>31750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951CE6F6-AB3F-41FF-BC47-C9E6A726FAE5}"/>
            </a:ext>
          </a:extLst>
        </xdr:cNvPr>
        <xdr:cNvSpPr/>
      </xdr:nvSpPr>
      <xdr:spPr>
        <a:xfrm>
          <a:off x="619126" y="1257301"/>
          <a:ext cx="5391149" cy="327024"/>
        </a:xfrm>
        <a:prstGeom prst="wedgeRoundRectCallout">
          <a:avLst>
            <a:gd name="adj1" fmla="val 3304"/>
            <a:gd name="adj2" fmla="val 83494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300" b="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1300" b="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基準値内・外の判定は、数値のみで行ってください。</a:t>
          </a:r>
        </a:p>
      </xdr:txBody>
    </xdr:sp>
    <xdr:clientData/>
  </xdr:twoCellAnchor>
  <xdr:twoCellAnchor>
    <xdr:from>
      <xdr:col>14</xdr:col>
      <xdr:colOff>200024</xdr:colOff>
      <xdr:row>17</xdr:row>
      <xdr:rowOff>57150</xdr:rowOff>
    </xdr:from>
    <xdr:to>
      <xdr:col>18</xdr:col>
      <xdr:colOff>9524</xdr:colOff>
      <xdr:row>21</xdr:row>
      <xdr:rowOff>66675</xdr:rowOff>
    </xdr:to>
    <xdr:sp macro="" textlink="">
      <xdr:nvSpPr>
        <xdr:cNvPr id="31" name="吹き出し: 折線 30">
          <a:extLst>
            <a:ext uri="{FF2B5EF4-FFF2-40B4-BE49-F238E27FC236}">
              <a16:creationId xmlns:a16="http://schemas.microsoft.com/office/drawing/2014/main" id="{B8676212-DB29-44B9-A496-17E50577E4A7}"/>
            </a:ext>
          </a:extLst>
        </xdr:cNvPr>
        <xdr:cNvSpPr/>
      </xdr:nvSpPr>
      <xdr:spPr>
        <a:xfrm>
          <a:off x="5886449" y="4933950"/>
          <a:ext cx="2181225" cy="695325"/>
        </a:xfrm>
        <a:prstGeom prst="borderCallout2">
          <a:avLst>
            <a:gd name="adj1" fmla="val 1073"/>
            <a:gd name="adj2" fmla="val 12759"/>
            <a:gd name="adj3" fmla="val -37778"/>
            <a:gd name="adj4" fmla="val -6306"/>
            <a:gd name="adj5" fmla="val -84390"/>
            <a:gd name="adj6" fmla="val -32078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換気扇の設置がない場合、使用については空欄になります。</a:t>
          </a:r>
        </a:p>
      </xdr:txBody>
    </xdr:sp>
    <xdr:clientData/>
  </xdr:twoCellAnchor>
  <xdr:twoCellAnchor>
    <xdr:from>
      <xdr:col>0</xdr:col>
      <xdr:colOff>19049</xdr:colOff>
      <xdr:row>16</xdr:row>
      <xdr:rowOff>361949</xdr:rowOff>
    </xdr:from>
    <xdr:to>
      <xdr:col>8</xdr:col>
      <xdr:colOff>361949</xdr:colOff>
      <xdr:row>22</xdr:row>
      <xdr:rowOff>47625</xdr:rowOff>
    </xdr:to>
    <xdr:sp macro="" textlink="">
      <xdr:nvSpPr>
        <xdr:cNvPr id="32" name="吹き出し: 折線 31">
          <a:extLst>
            <a:ext uri="{FF2B5EF4-FFF2-40B4-BE49-F238E27FC236}">
              <a16:creationId xmlns:a16="http://schemas.microsoft.com/office/drawing/2014/main" id="{6C2B02AF-7C69-4452-B506-458FE2EB714A}"/>
            </a:ext>
          </a:extLst>
        </xdr:cNvPr>
        <xdr:cNvSpPr/>
      </xdr:nvSpPr>
      <xdr:spPr>
        <a:xfrm>
          <a:off x="19049" y="4857749"/>
          <a:ext cx="3724275" cy="923926"/>
        </a:xfrm>
        <a:prstGeom prst="borderCallout2">
          <a:avLst>
            <a:gd name="adj1" fmla="val -541"/>
            <a:gd name="adj2" fmla="val 69793"/>
            <a:gd name="adj3" fmla="val -146294"/>
            <a:gd name="adj4" fmla="val 70697"/>
            <a:gd name="adj5" fmla="val -233043"/>
            <a:gd name="adj6" fmla="val 58723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手書きの場合は記入例のように記載してください。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en-US" altLang="ja-JP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Excel</a:t>
          </a:r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入力の場合は、セルを選択して右下の▼をクリックするとプルダウン選択できます。そちらから選んでください。</a:t>
          </a:r>
        </a:p>
      </xdr:txBody>
    </xdr:sp>
    <xdr:clientData/>
  </xdr:twoCellAnchor>
  <xdr:twoCellAnchor>
    <xdr:from>
      <xdr:col>8</xdr:col>
      <xdr:colOff>419101</xdr:colOff>
      <xdr:row>17</xdr:row>
      <xdr:rowOff>95250</xdr:rowOff>
    </xdr:from>
    <xdr:to>
      <xdr:col>14</xdr:col>
      <xdr:colOff>114301</xdr:colOff>
      <xdr:row>21</xdr:row>
      <xdr:rowOff>161925</xdr:rowOff>
    </xdr:to>
    <xdr:sp macro="" textlink="">
      <xdr:nvSpPr>
        <xdr:cNvPr id="34" name="吹き出し: 折線 33">
          <a:extLst>
            <a:ext uri="{FF2B5EF4-FFF2-40B4-BE49-F238E27FC236}">
              <a16:creationId xmlns:a16="http://schemas.microsoft.com/office/drawing/2014/main" id="{1A808F6B-6D5A-4BF3-BA3A-286DF07CFA58}"/>
            </a:ext>
          </a:extLst>
        </xdr:cNvPr>
        <xdr:cNvSpPr/>
      </xdr:nvSpPr>
      <xdr:spPr>
        <a:xfrm>
          <a:off x="3800476" y="4972050"/>
          <a:ext cx="2000250" cy="752475"/>
        </a:xfrm>
        <a:prstGeom prst="borderCallout2">
          <a:avLst>
            <a:gd name="adj1" fmla="val -197"/>
            <a:gd name="adj2" fmla="val 32144"/>
            <a:gd name="adj3" fmla="val -15346"/>
            <a:gd name="adj4" fmla="val 51085"/>
            <a:gd name="adj5" fmla="val -23738"/>
            <a:gd name="adj6" fmla="val 63075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検査時の換気扇が使用・不使用混在する場合は、混合となります。</a:t>
          </a:r>
        </a:p>
      </xdr:txBody>
    </xdr:sp>
    <xdr:clientData/>
  </xdr:twoCellAnchor>
  <xdr:twoCellAnchor>
    <xdr:from>
      <xdr:col>14</xdr:col>
      <xdr:colOff>276226</xdr:colOff>
      <xdr:row>14</xdr:row>
      <xdr:rowOff>257175</xdr:rowOff>
    </xdr:from>
    <xdr:to>
      <xdr:col>19</xdr:col>
      <xdr:colOff>285750</xdr:colOff>
      <xdr:row>16</xdr:row>
      <xdr:rowOff>314325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074703DA-57B1-40CD-AE34-B9E892A73009}"/>
            </a:ext>
          </a:extLst>
        </xdr:cNvPr>
        <xdr:cNvSpPr/>
      </xdr:nvSpPr>
      <xdr:spPr>
        <a:xfrm>
          <a:off x="5962651" y="3990975"/>
          <a:ext cx="2809874" cy="819150"/>
        </a:xfrm>
        <a:prstGeom prst="wedgeRoundRectCallout">
          <a:avLst>
            <a:gd name="adj1" fmla="val -1759"/>
            <a:gd name="adj2" fmla="val -96272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Excel</a:t>
          </a:r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入力の場合は、左側のように各校のデータを入力していただくと自動で支部計の表にカウントされます。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endParaRPr kumimoji="1" lang="ja-JP" altLang="en-US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20</xdr:col>
      <xdr:colOff>9525</xdr:colOff>
      <xdr:row>14</xdr:row>
      <xdr:rowOff>295275</xdr:rowOff>
    </xdr:from>
    <xdr:to>
      <xdr:col>23</xdr:col>
      <xdr:colOff>104774</xdr:colOff>
      <xdr:row>16</xdr:row>
      <xdr:rowOff>323850</xdr:rowOff>
    </xdr:to>
    <xdr:sp macro="" textlink="">
      <xdr:nvSpPr>
        <xdr:cNvPr id="36" name="吹き出し: 折線 35">
          <a:extLst>
            <a:ext uri="{FF2B5EF4-FFF2-40B4-BE49-F238E27FC236}">
              <a16:creationId xmlns:a16="http://schemas.microsoft.com/office/drawing/2014/main" id="{CF762E06-4864-421E-967F-65E0386B2744}"/>
            </a:ext>
          </a:extLst>
        </xdr:cNvPr>
        <xdr:cNvSpPr/>
      </xdr:nvSpPr>
      <xdr:spPr>
        <a:xfrm>
          <a:off x="8924925" y="4029075"/>
          <a:ext cx="1714499" cy="790575"/>
        </a:xfrm>
        <a:prstGeom prst="borderCallout2">
          <a:avLst>
            <a:gd name="adj1" fmla="val 1518"/>
            <a:gd name="adj2" fmla="val 71959"/>
            <a:gd name="adj3" fmla="val -32803"/>
            <a:gd name="adj4" fmla="val 68735"/>
            <a:gd name="adj5" fmla="val -98489"/>
            <a:gd name="adj6" fmla="val 59172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換気扇は幼小中高の区別なくカウントします。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6289-DEED-4D7A-9D10-391E3042A855}">
  <sheetPr>
    <pageSetUpPr fitToPage="1"/>
  </sheetPr>
  <dimension ref="A1:W605"/>
  <sheetViews>
    <sheetView zoomScaleNormal="100" workbookViewId="0">
      <selection activeCell="C591" sqref="C591:H591"/>
    </sheetView>
  </sheetViews>
  <sheetFormatPr defaultRowHeight="13.5" x14ac:dyDescent="0.15"/>
  <cols>
    <col min="1" max="1" width="2.5" customWidth="1"/>
    <col min="2" max="2" width="14.25" customWidth="1"/>
    <col min="3" max="4" width="5.625" style="10" customWidth="1"/>
    <col min="5" max="5" width="5.625" customWidth="1"/>
    <col min="6" max="6" width="5.75" customWidth="1"/>
    <col min="7" max="8" width="5.625" customWidth="1"/>
    <col min="9" max="9" width="7.625" customWidth="1"/>
    <col min="10" max="10" width="8" customWidth="1"/>
    <col min="11" max="11" width="0.875" customWidth="1"/>
    <col min="12" max="12" width="2.5" customWidth="1"/>
    <col min="13" max="13" width="14.25" customWidth="1"/>
    <col min="14" max="19" width="5.625" customWidth="1"/>
    <col min="20" max="20" width="7.625" customWidth="1"/>
    <col min="21" max="21" width="8" customWidth="1"/>
    <col min="22" max="23" width="5" customWidth="1"/>
  </cols>
  <sheetData>
    <row r="1" spans="1:23" s="1" customFormat="1" ht="24" customHeight="1" x14ac:dyDescent="0.15">
      <c r="A1" s="206" t="s">
        <v>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67"/>
      <c r="W1" s="67"/>
    </row>
    <row r="2" spans="1:23" s="1" customFormat="1" ht="7.5" customHeight="1" thickBo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7"/>
      <c r="W2" s="67"/>
    </row>
    <row r="3" spans="1:23" s="1" customFormat="1" ht="13.5" customHeight="1" x14ac:dyDescent="0.15">
      <c r="A3" s="14"/>
      <c r="B3" s="216" t="s">
        <v>37</v>
      </c>
      <c r="C3" s="217"/>
      <c r="D3" s="211" t="s">
        <v>8</v>
      </c>
      <c r="E3" s="15"/>
      <c r="F3" s="15"/>
      <c r="G3" s="15"/>
      <c r="H3" s="15"/>
      <c r="I3" s="21"/>
      <c r="J3" s="21"/>
      <c r="K3" s="15"/>
      <c r="L3" s="15"/>
      <c r="M3" s="15"/>
      <c r="N3" s="15"/>
      <c r="O3" s="15"/>
      <c r="P3" s="15"/>
      <c r="Q3" s="15"/>
      <c r="R3" s="15"/>
      <c r="S3" s="15"/>
      <c r="T3" s="21"/>
      <c r="U3" s="21"/>
      <c r="V3" s="15"/>
      <c r="W3" s="15"/>
    </row>
    <row r="4" spans="1:23" s="1" customFormat="1" ht="19.5" customHeight="1" thickBot="1" x14ac:dyDescent="0.2">
      <c r="A4" s="12"/>
      <c r="B4" s="218"/>
      <c r="C4" s="219"/>
      <c r="D4" s="212"/>
      <c r="E4" s="13"/>
      <c r="F4" s="13"/>
      <c r="G4" s="68" t="s">
        <v>33</v>
      </c>
      <c r="H4" s="13"/>
      <c r="I4" s="13"/>
      <c r="J4" s="13"/>
      <c r="K4" s="13"/>
      <c r="L4" s="69" t="s">
        <v>5</v>
      </c>
      <c r="M4" s="13"/>
      <c r="N4" s="13"/>
      <c r="O4" s="13"/>
      <c r="P4" s="13"/>
      <c r="R4" s="43" t="s">
        <v>4</v>
      </c>
      <c r="S4" s="43"/>
      <c r="T4" s="18"/>
      <c r="U4" s="18"/>
      <c r="V4" s="13"/>
      <c r="W4" s="13"/>
    </row>
    <row r="5" spans="1:23" s="4" customFormat="1" ht="7.5" customHeight="1" thickBot="1" x14ac:dyDescent="0.2">
      <c r="A5" s="2"/>
      <c r="B5" s="3"/>
      <c r="C5" s="2"/>
      <c r="F5" s="11"/>
      <c r="Q5" s="41"/>
      <c r="R5" s="41"/>
      <c r="S5" s="41"/>
      <c r="T5" s="41"/>
      <c r="U5" s="41"/>
    </row>
    <row r="6" spans="1:23" s="5" customFormat="1" ht="14.25" customHeight="1" thickBot="1" x14ac:dyDescent="0.2">
      <c r="A6" s="36"/>
      <c r="B6" s="37" t="s">
        <v>0</v>
      </c>
      <c r="C6" s="213" t="s">
        <v>2</v>
      </c>
      <c r="D6" s="214"/>
      <c r="E6" s="213" t="s">
        <v>1</v>
      </c>
      <c r="F6" s="214"/>
      <c r="G6" s="213" t="s">
        <v>3</v>
      </c>
      <c r="H6" s="214"/>
      <c r="I6" s="203" t="s">
        <v>9</v>
      </c>
      <c r="J6" s="204"/>
      <c r="K6" s="22"/>
      <c r="L6" s="79"/>
      <c r="M6" s="80"/>
      <c r="N6" s="215"/>
      <c r="O6" s="215"/>
      <c r="P6" s="215"/>
      <c r="Q6" s="215"/>
      <c r="R6" s="215"/>
      <c r="S6" s="215"/>
      <c r="T6" s="215"/>
      <c r="U6" s="215"/>
      <c r="V6" s="202"/>
      <c r="W6" s="202"/>
    </row>
    <row r="7" spans="1:23" s="5" customFormat="1" ht="30" customHeight="1" thickBot="1" x14ac:dyDescent="0.2">
      <c r="A7" s="38"/>
      <c r="B7" s="39" t="s">
        <v>7</v>
      </c>
      <c r="C7" s="196" t="s">
        <v>589</v>
      </c>
      <c r="D7" s="197" t="s">
        <v>587</v>
      </c>
      <c r="E7" s="196" t="s">
        <v>589</v>
      </c>
      <c r="F7" s="197" t="s">
        <v>587</v>
      </c>
      <c r="G7" s="196" t="s">
        <v>589</v>
      </c>
      <c r="H7" s="197" t="s">
        <v>587</v>
      </c>
      <c r="I7" s="42" t="s">
        <v>11</v>
      </c>
      <c r="J7" s="57" t="s">
        <v>17</v>
      </c>
      <c r="K7" s="24"/>
      <c r="L7" s="79"/>
      <c r="M7" s="65" t="s">
        <v>19</v>
      </c>
      <c r="N7" s="200" t="s">
        <v>590</v>
      </c>
      <c r="O7" s="198" t="s">
        <v>591</v>
      </c>
      <c r="P7" s="200" t="s">
        <v>592</v>
      </c>
      <c r="Q7" s="199" t="s">
        <v>588</v>
      </c>
      <c r="R7" s="200" t="s">
        <v>593</v>
      </c>
      <c r="S7" s="201" t="s">
        <v>588</v>
      </c>
      <c r="T7" s="51" t="s">
        <v>32</v>
      </c>
      <c r="U7" s="52" t="s">
        <v>16</v>
      </c>
      <c r="V7" s="24"/>
      <c r="W7" s="24"/>
    </row>
    <row r="8" spans="1:23" s="6" customFormat="1" ht="30" customHeight="1" x14ac:dyDescent="0.15">
      <c r="A8" s="53">
        <v>1</v>
      </c>
      <c r="B8" s="95" t="s">
        <v>20</v>
      </c>
      <c r="C8" s="45"/>
      <c r="D8" s="48"/>
      <c r="E8" s="45"/>
      <c r="F8" s="48"/>
      <c r="G8" s="45"/>
      <c r="H8" s="48"/>
      <c r="I8" s="45"/>
      <c r="J8" s="48"/>
      <c r="K8" s="25"/>
      <c r="L8" s="81"/>
      <c r="M8" s="102" t="s">
        <v>12</v>
      </c>
      <c r="N8" s="58">
        <f>COUNTIF($C$8:$C$9,"〇")</f>
        <v>0</v>
      </c>
      <c r="O8" s="59">
        <f>COUNTIF($D$8:$D$9,"〇")</f>
        <v>0</v>
      </c>
      <c r="P8" s="58">
        <f>COUNTIF($E$8:$E$9,"〇")</f>
        <v>0</v>
      </c>
      <c r="Q8" s="59">
        <f>COUNTIF($F$8:$F$9,"〇")</f>
        <v>0</v>
      </c>
      <c r="R8" s="58">
        <f>COUNTIF($G$8:$G$9,"〇")</f>
        <v>0</v>
      </c>
      <c r="S8" s="59">
        <f>COUNTIF($H$8:$H$9,"〇")</f>
        <v>0</v>
      </c>
      <c r="T8" s="60">
        <f>COUNTIF($I$8:$I$19,"あり")</f>
        <v>0</v>
      </c>
      <c r="U8" s="59">
        <f>COUNTIF($I$8:$I$19,"なし")</f>
        <v>0</v>
      </c>
      <c r="V8" s="25"/>
      <c r="W8" s="25"/>
    </row>
    <row r="9" spans="1:23" s="6" customFormat="1" ht="30" customHeight="1" thickBot="1" x14ac:dyDescent="0.2">
      <c r="A9" s="76">
        <v>2</v>
      </c>
      <c r="B9" s="96" t="s">
        <v>21</v>
      </c>
      <c r="C9" s="77"/>
      <c r="D9" s="78"/>
      <c r="E9" s="77"/>
      <c r="F9" s="78"/>
      <c r="G9" s="77"/>
      <c r="H9" s="78"/>
      <c r="I9" s="77"/>
      <c r="J9" s="78"/>
      <c r="K9" s="25"/>
      <c r="L9" s="83"/>
      <c r="M9" s="102" t="s">
        <v>13</v>
      </c>
      <c r="N9" s="58">
        <f>COUNTIF($C$10:$C$16,"〇")</f>
        <v>0</v>
      </c>
      <c r="O9" s="59">
        <f>COUNTIF($D$10:$D$16,"〇")</f>
        <v>0</v>
      </c>
      <c r="P9" s="58">
        <f>COUNTIF($E$10:$E$16,"〇")</f>
        <v>0</v>
      </c>
      <c r="Q9" s="59">
        <f>COUNTIF($F$10:$F$16,"〇")</f>
        <v>0</v>
      </c>
      <c r="R9" s="58">
        <f>COUNTIF($G$10:$G$16,"〇")</f>
        <v>0</v>
      </c>
      <c r="S9" s="59">
        <f>COUNTIF($H$10:$H$16,"〇")</f>
        <v>0</v>
      </c>
      <c r="T9" s="61" t="s">
        <v>34</v>
      </c>
      <c r="U9" s="62">
        <f>COUNTIF($J$8:$J$19,"使用")</f>
        <v>0</v>
      </c>
      <c r="V9" s="25"/>
      <c r="W9" s="25"/>
    </row>
    <row r="10" spans="1:23" s="6" customFormat="1" ht="30" customHeight="1" thickTop="1" x14ac:dyDescent="0.15">
      <c r="A10" s="73">
        <v>3</v>
      </c>
      <c r="B10" s="97" t="s">
        <v>22</v>
      </c>
      <c r="C10" s="74"/>
      <c r="D10" s="75"/>
      <c r="E10" s="74"/>
      <c r="F10" s="75"/>
      <c r="G10" s="74"/>
      <c r="H10" s="75"/>
      <c r="I10" s="74"/>
      <c r="J10" s="75"/>
      <c r="K10" s="25"/>
      <c r="L10" s="83"/>
      <c r="M10" s="102" t="s">
        <v>14</v>
      </c>
      <c r="N10" s="58">
        <f>COUNTIF($C$17:$C$18,"〇")</f>
        <v>0</v>
      </c>
      <c r="O10" s="59">
        <f>COUNTIF($D$17:$D$18,"〇")</f>
        <v>0</v>
      </c>
      <c r="P10" s="58">
        <f>COUNTIF($E$17:$E$18,"〇")</f>
        <v>0</v>
      </c>
      <c r="Q10" s="59">
        <f>COUNTIF($F$17:$F$18,"〇")</f>
        <v>0</v>
      </c>
      <c r="R10" s="58">
        <f>COUNTIF($G$17:$G$18,"〇")</f>
        <v>0</v>
      </c>
      <c r="S10" s="59">
        <f>COUNTIF($H$17:$H$18,"〇")</f>
        <v>0</v>
      </c>
      <c r="T10" s="61" t="s">
        <v>35</v>
      </c>
      <c r="U10" s="62">
        <f>COUNTIF($J$8:$J$19,"不使用")</f>
        <v>0</v>
      </c>
      <c r="V10" s="25"/>
      <c r="W10" s="25"/>
    </row>
    <row r="11" spans="1:23" s="6" customFormat="1" ht="30" customHeight="1" thickBot="1" x14ac:dyDescent="0.2">
      <c r="A11" s="54">
        <v>4</v>
      </c>
      <c r="B11" s="98" t="s">
        <v>23</v>
      </c>
      <c r="C11" s="46"/>
      <c r="D11" s="49"/>
      <c r="E11" s="46"/>
      <c r="F11" s="49"/>
      <c r="G11" s="46"/>
      <c r="H11" s="49"/>
      <c r="I11" s="46"/>
      <c r="J11" s="49"/>
      <c r="K11" s="25"/>
      <c r="L11" s="83"/>
      <c r="M11" s="103" t="s">
        <v>15</v>
      </c>
      <c r="N11" s="70">
        <f>COUNTIF($C$19,"〇")</f>
        <v>0</v>
      </c>
      <c r="O11" s="71">
        <f>COUNTIF($D$19,"〇")</f>
        <v>0</v>
      </c>
      <c r="P11" s="70">
        <f>COUNTIF($E$19,"〇")</f>
        <v>0</v>
      </c>
      <c r="Q11" s="71">
        <f>COUNTIF($F$19,"〇")</f>
        <v>0</v>
      </c>
      <c r="R11" s="70">
        <f>COUNTIF($G$19,"〇")</f>
        <v>0</v>
      </c>
      <c r="S11" s="72">
        <f>COUNTIF($H$19,"〇")</f>
        <v>0</v>
      </c>
      <c r="T11" s="63" t="s">
        <v>36</v>
      </c>
      <c r="U11" s="64">
        <f>COUNTIF($J$8:$J$19,"混合")</f>
        <v>0</v>
      </c>
      <c r="V11" s="25"/>
      <c r="W11" s="25"/>
    </row>
    <row r="12" spans="1:23" s="6" customFormat="1" ht="30" customHeight="1" x14ac:dyDescent="0.15">
      <c r="A12" s="54">
        <v>5</v>
      </c>
      <c r="B12" s="98" t="s">
        <v>24</v>
      </c>
      <c r="C12" s="46"/>
      <c r="D12" s="49"/>
      <c r="E12" s="46"/>
      <c r="F12" s="49"/>
      <c r="G12" s="46"/>
      <c r="H12" s="49"/>
      <c r="I12" s="46"/>
      <c r="J12" s="49"/>
      <c r="K12" s="25"/>
      <c r="L12" s="83"/>
      <c r="M12" s="82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s="6" customFormat="1" ht="30" customHeight="1" x14ac:dyDescent="0.15">
      <c r="A13" s="54">
        <v>6</v>
      </c>
      <c r="B13" s="98" t="s">
        <v>25</v>
      </c>
      <c r="C13" s="46"/>
      <c r="D13" s="49"/>
      <c r="E13" s="46"/>
      <c r="F13" s="49"/>
      <c r="G13" s="46"/>
      <c r="H13" s="49"/>
      <c r="I13" s="46"/>
      <c r="J13" s="49"/>
      <c r="K13" s="25"/>
      <c r="L13" s="83"/>
      <c r="M13" s="82"/>
      <c r="N13" s="25"/>
      <c r="O13" s="25"/>
      <c r="P13" s="25"/>
      <c r="R13" s="25"/>
      <c r="S13" s="25"/>
      <c r="T13" s="25"/>
      <c r="U13" s="25"/>
      <c r="V13" s="25"/>
      <c r="W13" s="25"/>
    </row>
    <row r="14" spans="1:23" s="6" customFormat="1" ht="30" customHeight="1" x14ac:dyDescent="0.15">
      <c r="A14" s="54">
        <v>7</v>
      </c>
      <c r="B14" s="98" t="s">
        <v>26</v>
      </c>
      <c r="C14" s="46"/>
      <c r="D14" s="49"/>
      <c r="E14" s="46"/>
      <c r="F14" s="49"/>
      <c r="G14" s="46"/>
      <c r="H14" s="49"/>
      <c r="I14" s="46"/>
      <c r="J14" s="49"/>
      <c r="K14" s="25"/>
      <c r="L14" s="83"/>
      <c r="M14" s="82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s="6" customFormat="1" ht="30" customHeight="1" x14ac:dyDescent="0.15">
      <c r="A15" s="54">
        <v>8</v>
      </c>
      <c r="B15" s="99" t="s">
        <v>30</v>
      </c>
      <c r="C15" s="46"/>
      <c r="D15" s="49"/>
      <c r="E15" s="46"/>
      <c r="F15" s="49"/>
      <c r="G15" s="46"/>
      <c r="H15" s="49"/>
      <c r="I15" s="46"/>
      <c r="J15" s="49"/>
      <c r="K15" s="25"/>
      <c r="L15" s="83"/>
      <c r="M15" s="82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s="6" customFormat="1" ht="30" customHeight="1" thickBot="1" x14ac:dyDescent="0.2">
      <c r="A16" s="76">
        <v>9</v>
      </c>
      <c r="B16" s="100" t="s">
        <v>31</v>
      </c>
      <c r="C16" s="77"/>
      <c r="D16" s="78"/>
      <c r="E16" s="77"/>
      <c r="F16" s="78"/>
      <c r="G16" s="77"/>
      <c r="H16" s="78"/>
      <c r="I16" s="77"/>
      <c r="J16" s="78"/>
      <c r="K16" s="25"/>
      <c r="L16" s="83"/>
      <c r="M16" s="82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s="6" customFormat="1" ht="30" customHeight="1" thickTop="1" x14ac:dyDescent="0.15">
      <c r="A17" s="73">
        <v>10</v>
      </c>
      <c r="B17" s="97" t="s">
        <v>27</v>
      </c>
      <c r="C17" s="74"/>
      <c r="D17" s="75"/>
      <c r="E17" s="74"/>
      <c r="F17" s="75"/>
      <c r="G17" s="74"/>
      <c r="H17" s="75"/>
      <c r="I17" s="74"/>
      <c r="J17" s="75"/>
      <c r="K17" s="25"/>
      <c r="L17" s="83"/>
      <c r="V17" s="25"/>
      <c r="W17" s="25"/>
    </row>
    <row r="18" spans="1:23" s="6" customFormat="1" ht="30" customHeight="1" thickBot="1" x14ac:dyDescent="0.2">
      <c r="A18" s="76">
        <v>11</v>
      </c>
      <c r="B18" s="96" t="s">
        <v>28</v>
      </c>
      <c r="C18" s="77"/>
      <c r="D18" s="78"/>
      <c r="E18" s="77"/>
      <c r="F18" s="78"/>
      <c r="G18" s="77"/>
      <c r="H18" s="78"/>
      <c r="I18" s="77"/>
      <c r="J18" s="78"/>
      <c r="K18" s="25"/>
      <c r="L18" s="83"/>
      <c r="V18" s="25"/>
      <c r="W18" s="25"/>
    </row>
    <row r="19" spans="1:23" s="6" customFormat="1" ht="30" customHeight="1" thickTop="1" x14ac:dyDescent="0.15">
      <c r="A19" s="73">
        <v>12</v>
      </c>
      <c r="B19" s="97" t="s">
        <v>29</v>
      </c>
      <c r="C19" s="74"/>
      <c r="D19" s="75"/>
      <c r="E19" s="74"/>
      <c r="F19" s="75"/>
      <c r="G19" s="74"/>
      <c r="H19" s="75"/>
      <c r="I19" s="74"/>
      <c r="J19" s="75"/>
      <c r="K19" s="25"/>
      <c r="L19" s="83"/>
      <c r="V19" s="25"/>
      <c r="W19" s="25"/>
    </row>
    <row r="20" spans="1:23" s="6" customFormat="1" ht="30" customHeight="1" x14ac:dyDescent="0.15">
      <c r="A20" s="54"/>
      <c r="B20" s="98"/>
      <c r="C20" s="46"/>
      <c r="D20" s="49"/>
      <c r="E20" s="46"/>
      <c r="F20" s="49"/>
      <c r="G20" s="46"/>
      <c r="H20" s="49"/>
      <c r="I20" s="46"/>
      <c r="J20" s="49"/>
      <c r="K20" s="25"/>
      <c r="L20" s="83"/>
      <c r="V20" s="25"/>
      <c r="W20" s="25"/>
    </row>
    <row r="21" spans="1:23" s="6" customFormat="1" ht="30" customHeight="1" thickBot="1" x14ac:dyDescent="0.25">
      <c r="A21" s="55"/>
      <c r="B21" s="101"/>
      <c r="C21" s="47"/>
      <c r="D21" s="50"/>
      <c r="E21" s="47"/>
      <c r="F21" s="50"/>
      <c r="G21" s="47"/>
      <c r="H21" s="50"/>
      <c r="I21" s="47"/>
      <c r="J21" s="50"/>
      <c r="K21" s="25"/>
      <c r="L21" s="83"/>
      <c r="R21" s="44" t="s">
        <v>18</v>
      </c>
      <c r="V21" s="25"/>
      <c r="W21" s="25"/>
    </row>
    <row r="22" spans="1:23" s="6" customFormat="1" ht="6" customHeight="1" x14ac:dyDescent="0.15">
      <c r="C22" s="7"/>
      <c r="D22" s="7"/>
    </row>
    <row r="23" spans="1:23" s="1" customFormat="1" ht="24" customHeight="1" x14ac:dyDescent="0.15">
      <c r="A23" s="206" t="s">
        <v>6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67"/>
      <c r="W23" s="67"/>
    </row>
    <row r="24" spans="1:23" s="1" customFormat="1" ht="7.5" customHeight="1" thickBot="1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7"/>
      <c r="W24" s="67"/>
    </row>
    <row r="25" spans="1:23" s="1" customFormat="1" ht="13.5" customHeight="1" x14ac:dyDescent="0.15">
      <c r="A25" s="20"/>
      <c r="B25" s="207" t="s">
        <v>38</v>
      </c>
      <c r="C25" s="208"/>
      <c r="D25" s="211" t="s">
        <v>8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s="1" customFormat="1" ht="19.5" customHeight="1" thickBot="1" x14ac:dyDescent="0.2">
      <c r="A26" s="12"/>
      <c r="B26" s="209"/>
      <c r="C26" s="210"/>
      <c r="D26" s="212"/>
      <c r="E26" s="13"/>
      <c r="F26" s="13"/>
      <c r="G26" s="68" t="s">
        <v>70</v>
      </c>
      <c r="H26" s="13"/>
      <c r="I26" s="13"/>
      <c r="J26" s="13"/>
      <c r="K26" s="13"/>
      <c r="L26" s="69" t="s">
        <v>5</v>
      </c>
      <c r="M26" s="13"/>
      <c r="N26" s="13"/>
      <c r="O26" s="13"/>
      <c r="P26" s="13"/>
      <c r="R26" s="43" t="s">
        <v>4</v>
      </c>
      <c r="S26" s="43"/>
      <c r="T26" s="18"/>
      <c r="U26" s="18"/>
      <c r="V26" s="13"/>
      <c r="W26" s="13"/>
    </row>
    <row r="27" spans="1:23" s="4" customFormat="1" ht="7.5" customHeight="1" thickBot="1" x14ac:dyDescent="0.2">
      <c r="A27" s="2"/>
      <c r="B27" s="3"/>
      <c r="C27" s="2"/>
      <c r="F27" s="11"/>
      <c r="Q27" s="41"/>
      <c r="R27" s="41"/>
      <c r="S27" s="41"/>
      <c r="T27" s="41"/>
      <c r="U27" s="41"/>
    </row>
    <row r="28" spans="1:23" s="5" customFormat="1" ht="14.25" customHeight="1" thickBot="1" x14ac:dyDescent="0.2">
      <c r="A28" s="36"/>
      <c r="B28" s="37" t="s">
        <v>0</v>
      </c>
      <c r="C28" s="213" t="s">
        <v>2</v>
      </c>
      <c r="D28" s="214"/>
      <c r="E28" s="213" t="s">
        <v>1</v>
      </c>
      <c r="F28" s="214"/>
      <c r="G28" s="213" t="s">
        <v>3</v>
      </c>
      <c r="H28" s="214"/>
      <c r="I28" s="203" t="s">
        <v>9</v>
      </c>
      <c r="J28" s="204"/>
      <c r="K28" s="22"/>
      <c r="L28" s="79"/>
      <c r="M28" s="80"/>
      <c r="N28" s="215"/>
      <c r="O28" s="215"/>
      <c r="P28" s="215"/>
      <c r="Q28" s="215"/>
      <c r="R28" s="215"/>
      <c r="S28" s="215"/>
      <c r="T28" s="215"/>
      <c r="U28" s="215"/>
      <c r="V28" s="202"/>
      <c r="W28" s="202"/>
    </row>
    <row r="29" spans="1:23" s="5" customFormat="1" ht="30" customHeight="1" thickBot="1" x14ac:dyDescent="0.2">
      <c r="A29" s="38"/>
      <c r="B29" s="39" t="s">
        <v>7</v>
      </c>
      <c r="C29" s="196" t="s">
        <v>589</v>
      </c>
      <c r="D29" s="197" t="s">
        <v>587</v>
      </c>
      <c r="E29" s="196" t="s">
        <v>589</v>
      </c>
      <c r="F29" s="197" t="s">
        <v>587</v>
      </c>
      <c r="G29" s="196" t="s">
        <v>589</v>
      </c>
      <c r="H29" s="197" t="s">
        <v>587</v>
      </c>
      <c r="I29" s="42" t="s">
        <v>11</v>
      </c>
      <c r="J29" s="57" t="s">
        <v>17</v>
      </c>
      <c r="K29" s="24"/>
      <c r="L29" s="79"/>
      <c r="M29" s="65" t="s">
        <v>19</v>
      </c>
      <c r="N29" s="200" t="s">
        <v>590</v>
      </c>
      <c r="O29" s="198" t="s">
        <v>591</v>
      </c>
      <c r="P29" s="200" t="s">
        <v>592</v>
      </c>
      <c r="Q29" s="199" t="s">
        <v>588</v>
      </c>
      <c r="R29" s="200" t="s">
        <v>593</v>
      </c>
      <c r="S29" s="201" t="s">
        <v>588</v>
      </c>
      <c r="T29" s="51" t="s">
        <v>32</v>
      </c>
      <c r="U29" s="52" t="s">
        <v>16</v>
      </c>
      <c r="V29" s="24"/>
      <c r="W29" s="24"/>
    </row>
    <row r="30" spans="1:23" s="6" customFormat="1" ht="30" customHeight="1" thickBot="1" x14ac:dyDescent="0.2">
      <c r="A30" s="84">
        <v>1</v>
      </c>
      <c r="B30" s="104" t="s">
        <v>39</v>
      </c>
      <c r="C30" s="85"/>
      <c r="D30" s="86"/>
      <c r="E30" s="85"/>
      <c r="F30" s="86"/>
      <c r="G30" s="85"/>
      <c r="H30" s="86"/>
      <c r="I30" s="85"/>
      <c r="J30" s="86"/>
      <c r="K30" s="25"/>
      <c r="L30" s="81"/>
      <c r="M30" s="102" t="s">
        <v>12</v>
      </c>
      <c r="N30" s="58">
        <f>COUNTIF($C$30,"〇")</f>
        <v>0</v>
      </c>
      <c r="O30" s="59">
        <f>COUNTIF($D$30,"〇")</f>
        <v>0</v>
      </c>
      <c r="P30" s="58">
        <f>COUNTIF($E$30,"〇")</f>
        <v>0</v>
      </c>
      <c r="Q30" s="59">
        <f>COUNTIF($F$30,"〇")</f>
        <v>0</v>
      </c>
      <c r="R30" s="58">
        <f>COUNTIF($G$30,"〇")</f>
        <v>0</v>
      </c>
      <c r="S30" s="59">
        <f>COUNTIF($H$30,"〇")</f>
        <v>0</v>
      </c>
      <c r="T30" s="60">
        <f>COUNTIF($I$30:$I$39,"あり")</f>
        <v>0</v>
      </c>
      <c r="U30" s="59">
        <f>COUNTIF($I$30:$I$39,"なし")</f>
        <v>0</v>
      </c>
      <c r="V30" s="25"/>
      <c r="W30" s="25"/>
    </row>
    <row r="31" spans="1:23" s="6" customFormat="1" ht="30" customHeight="1" thickTop="1" x14ac:dyDescent="0.15">
      <c r="A31" s="73">
        <v>2</v>
      </c>
      <c r="B31" s="97" t="s">
        <v>40</v>
      </c>
      <c r="C31" s="74"/>
      <c r="D31" s="75"/>
      <c r="E31" s="74"/>
      <c r="F31" s="75"/>
      <c r="G31" s="74"/>
      <c r="H31" s="75"/>
      <c r="I31" s="74"/>
      <c r="J31" s="75"/>
      <c r="K31" s="25"/>
      <c r="L31" s="83"/>
      <c r="M31" s="102" t="s">
        <v>13</v>
      </c>
      <c r="N31" s="58">
        <f>COUNTIF($C$31:$C$36,"〇")</f>
        <v>0</v>
      </c>
      <c r="O31" s="59">
        <f>COUNTIF($D$31:$D$36,"〇")</f>
        <v>0</v>
      </c>
      <c r="P31" s="58">
        <f>COUNTIF($E$31:$E$36,"〇")</f>
        <v>0</v>
      </c>
      <c r="Q31" s="59">
        <f>COUNTIF($F$31:$F$36,"〇")</f>
        <v>0</v>
      </c>
      <c r="R31" s="58">
        <f>COUNTIF($G$31:$G$36,"〇")</f>
        <v>0</v>
      </c>
      <c r="S31" s="59">
        <f>COUNTIF($H$31:$H$36,"〇")</f>
        <v>0</v>
      </c>
      <c r="T31" s="61" t="s">
        <v>34</v>
      </c>
      <c r="U31" s="62">
        <f>COUNTIF($J$30:$J$39,"使用")</f>
        <v>0</v>
      </c>
      <c r="V31" s="25"/>
      <c r="W31" s="25"/>
    </row>
    <row r="32" spans="1:23" s="6" customFormat="1" ht="30" customHeight="1" x14ac:dyDescent="0.15">
      <c r="A32" s="54">
        <v>3</v>
      </c>
      <c r="B32" s="105" t="s">
        <v>41</v>
      </c>
      <c r="C32" s="46"/>
      <c r="D32" s="49"/>
      <c r="E32" s="46"/>
      <c r="F32" s="49"/>
      <c r="G32" s="46"/>
      <c r="H32" s="49"/>
      <c r="I32" s="46"/>
      <c r="J32" s="49"/>
      <c r="K32" s="25"/>
      <c r="L32" s="83"/>
      <c r="M32" s="102" t="s">
        <v>14</v>
      </c>
      <c r="N32" s="58">
        <f>COUNTIF($C$37:$C$39,"〇")</f>
        <v>0</v>
      </c>
      <c r="O32" s="59">
        <f>COUNTIF($D$37:$D$39,"〇")</f>
        <v>0</v>
      </c>
      <c r="P32" s="58">
        <f>COUNTIF($E$37:$E$39,"〇")</f>
        <v>0</v>
      </c>
      <c r="Q32" s="59">
        <f>COUNTIF($F$37:$F$39,"〇")</f>
        <v>0</v>
      </c>
      <c r="R32" s="58">
        <f>COUNTIF($G$37:$G$39,"〇")</f>
        <v>0</v>
      </c>
      <c r="S32" s="59">
        <f>COUNTIF($H$37:$H$39,"〇")</f>
        <v>0</v>
      </c>
      <c r="T32" s="61" t="s">
        <v>35</v>
      </c>
      <c r="U32" s="62">
        <f>COUNTIF($J$30:$J$39,"不使用")</f>
        <v>0</v>
      </c>
      <c r="V32" s="25"/>
      <c r="W32" s="25"/>
    </row>
    <row r="33" spans="1:23" s="6" customFormat="1" ht="30" customHeight="1" thickBot="1" x14ac:dyDescent="0.2">
      <c r="A33" s="54">
        <v>4</v>
      </c>
      <c r="B33" s="98" t="s">
        <v>42</v>
      </c>
      <c r="C33" s="46"/>
      <c r="D33" s="49"/>
      <c r="E33" s="46"/>
      <c r="F33" s="49"/>
      <c r="G33" s="46"/>
      <c r="H33" s="49"/>
      <c r="I33" s="46"/>
      <c r="J33" s="49"/>
      <c r="K33" s="25"/>
      <c r="L33" s="83"/>
      <c r="M33" s="103" t="s">
        <v>15</v>
      </c>
      <c r="N33" s="70"/>
      <c r="O33" s="71"/>
      <c r="P33" s="70"/>
      <c r="Q33" s="71"/>
      <c r="R33" s="70"/>
      <c r="S33" s="72"/>
      <c r="T33" s="63" t="s">
        <v>36</v>
      </c>
      <c r="U33" s="64">
        <f>COUNTIF($J$30:$J$39,"混合")</f>
        <v>0</v>
      </c>
      <c r="V33" s="25"/>
      <c r="W33" s="25"/>
    </row>
    <row r="34" spans="1:23" s="6" customFormat="1" ht="30" customHeight="1" x14ac:dyDescent="0.15">
      <c r="A34" s="54">
        <v>5</v>
      </c>
      <c r="B34" s="98" t="s">
        <v>43</v>
      </c>
      <c r="C34" s="46"/>
      <c r="D34" s="49"/>
      <c r="E34" s="46"/>
      <c r="F34" s="49"/>
      <c r="G34" s="46"/>
      <c r="H34" s="49"/>
      <c r="I34" s="46"/>
      <c r="J34" s="49"/>
      <c r="K34" s="25"/>
      <c r="L34" s="83"/>
      <c r="M34" s="82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 s="6" customFormat="1" ht="30" customHeight="1" x14ac:dyDescent="0.15">
      <c r="A35" s="54">
        <v>6</v>
      </c>
      <c r="B35" s="98" t="s">
        <v>44</v>
      </c>
      <c r="C35" s="46"/>
      <c r="D35" s="49"/>
      <c r="E35" s="46"/>
      <c r="F35" s="49"/>
      <c r="G35" s="46"/>
      <c r="H35" s="49"/>
      <c r="I35" s="46"/>
      <c r="J35" s="49"/>
      <c r="K35" s="25"/>
      <c r="L35" s="83"/>
      <c r="M35" s="82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 s="6" customFormat="1" ht="30" customHeight="1" thickBot="1" x14ac:dyDescent="0.2">
      <c r="A36" s="76">
        <v>7</v>
      </c>
      <c r="B36" s="96" t="s">
        <v>45</v>
      </c>
      <c r="C36" s="77"/>
      <c r="D36" s="78"/>
      <c r="E36" s="77"/>
      <c r="F36" s="78"/>
      <c r="G36" s="77"/>
      <c r="H36" s="78"/>
      <c r="I36" s="77"/>
      <c r="J36" s="78"/>
      <c r="K36" s="25"/>
      <c r="L36" s="83"/>
      <c r="M36" s="82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 s="6" customFormat="1" ht="30" customHeight="1" thickTop="1" x14ac:dyDescent="0.15">
      <c r="A37" s="73">
        <v>8</v>
      </c>
      <c r="B37" s="97" t="s">
        <v>46</v>
      </c>
      <c r="C37" s="74"/>
      <c r="D37" s="75"/>
      <c r="E37" s="74"/>
      <c r="F37" s="75"/>
      <c r="G37" s="74"/>
      <c r="H37" s="75"/>
      <c r="I37" s="74"/>
      <c r="J37" s="75"/>
      <c r="K37" s="25"/>
      <c r="L37" s="83"/>
      <c r="M37" s="82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3" s="6" customFormat="1" ht="30" customHeight="1" x14ac:dyDescent="0.15">
      <c r="A38" s="54">
        <v>9</v>
      </c>
      <c r="B38" s="98" t="s">
        <v>47</v>
      </c>
      <c r="C38" s="46"/>
      <c r="D38" s="49"/>
      <c r="E38" s="46"/>
      <c r="F38" s="49"/>
      <c r="G38" s="46"/>
      <c r="H38" s="49"/>
      <c r="I38" s="46"/>
      <c r="J38" s="49"/>
      <c r="K38" s="25"/>
      <c r="L38" s="83"/>
      <c r="M38" s="82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s="6" customFormat="1" ht="30" customHeight="1" x14ac:dyDescent="0.15">
      <c r="A39" s="54">
        <v>10</v>
      </c>
      <c r="B39" s="98" t="s">
        <v>48</v>
      </c>
      <c r="C39" s="46"/>
      <c r="D39" s="49"/>
      <c r="E39" s="46"/>
      <c r="F39" s="49"/>
      <c r="G39" s="46"/>
      <c r="H39" s="49"/>
      <c r="I39" s="46"/>
      <c r="J39" s="49"/>
      <c r="K39" s="25"/>
      <c r="L39" s="83"/>
      <c r="M39" s="82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s="6" customFormat="1" ht="30" customHeight="1" x14ac:dyDescent="0.15">
      <c r="A40" s="54"/>
      <c r="B40" s="98"/>
      <c r="C40" s="46"/>
      <c r="D40" s="49"/>
      <c r="E40" s="46"/>
      <c r="F40" s="49"/>
      <c r="G40" s="46"/>
      <c r="H40" s="49"/>
      <c r="I40" s="46"/>
      <c r="J40" s="49"/>
      <c r="K40" s="25"/>
      <c r="L40" s="83"/>
      <c r="M40" s="82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s="6" customFormat="1" ht="30" customHeight="1" x14ac:dyDescent="0.15">
      <c r="A41" s="54"/>
      <c r="B41" s="98"/>
      <c r="C41" s="46"/>
      <c r="D41" s="49"/>
      <c r="E41" s="46"/>
      <c r="F41" s="49"/>
      <c r="G41" s="46"/>
      <c r="H41" s="49"/>
      <c r="I41" s="46"/>
      <c r="J41" s="49"/>
      <c r="K41" s="25"/>
      <c r="L41" s="83"/>
      <c r="M41" s="82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s="6" customFormat="1" ht="30" customHeight="1" x14ac:dyDescent="0.15">
      <c r="A42" s="54"/>
      <c r="B42" s="98"/>
      <c r="C42" s="46"/>
      <c r="D42" s="49"/>
      <c r="E42" s="46"/>
      <c r="F42" s="49"/>
      <c r="G42" s="46"/>
      <c r="H42" s="49"/>
      <c r="I42" s="46"/>
      <c r="J42" s="49"/>
      <c r="K42" s="25"/>
      <c r="L42" s="83"/>
      <c r="M42" s="82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23" s="6" customFormat="1" ht="30" customHeight="1" thickBot="1" x14ac:dyDescent="0.25">
      <c r="A43" s="55"/>
      <c r="B43" s="101"/>
      <c r="C43" s="47"/>
      <c r="D43" s="50"/>
      <c r="E43" s="47"/>
      <c r="F43" s="50"/>
      <c r="G43" s="47"/>
      <c r="H43" s="50"/>
      <c r="I43" s="47"/>
      <c r="J43" s="50"/>
      <c r="K43" s="25"/>
      <c r="L43" s="83"/>
      <c r="M43" s="82"/>
      <c r="N43" s="25"/>
      <c r="O43" s="25"/>
      <c r="P43" s="25"/>
      <c r="Q43" s="44" t="s">
        <v>18</v>
      </c>
      <c r="R43" s="25"/>
      <c r="S43" s="25"/>
      <c r="T43" s="25"/>
      <c r="U43" s="25"/>
      <c r="V43" s="25"/>
      <c r="W43" s="25"/>
    </row>
    <row r="44" spans="1:23" s="6" customFormat="1" ht="6" customHeight="1" x14ac:dyDescent="0.15">
      <c r="C44" s="7"/>
      <c r="D44" s="7"/>
    </row>
    <row r="45" spans="1:23" s="1" customFormat="1" ht="24" customHeight="1" x14ac:dyDescent="0.15">
      <c r="A45" s="206" t="s">
        <v>6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67"/>
      <c r="W45" s="67"/>
    </row>
    <row r="46" spans="1:23" s="1" customFormat="1" ht="7.5" customHeight="1" thickBo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7"/>
      <c r="W46" s="67"/>
    </row>
    <row r="47" spans="1:23" s="1" customFormat="1" ht="13.5" customHeight="1" x14ac:dyDescent="0.15">
      <c r="A47" s="20"/>
      <c r="B47" s="207" t="s">
        <v>68</v>
      </c>
      <c r="C47" s="208"/>
      <c r="D47" s="211" t="s">
        <v>8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s="1" customFormat="1" ht="19.5" customHeight="1" thickBot="1" x14ac:dyDescent="0.2">
      <c r="A48" s="12"/>
      <c r="B48" s="209"/>
      <c r="C48" s="210"/>
      <c r="D48" s="212"/>
      <c r="E48" s="13"/>
      <c r="F48" s="13"/>
      <c r="G48" s="68" t="s">
        <v>69</v>
      </c>
      <c r="H48" s="13"/>
      <c r="I48" s="13"/>
      <c r="J48" s="13"/>
      <c r="K48" s="13"/>
      <c r="L48" s="69" t="s">
        <v>5</v>
      </c>
      <c r="M48" s="13"/>
      <c r="N48" s="13"/>
      <c r="O48" s="13"/>
      <c r="P48" s="13"/>
      <c r="R48" s="43" t="s">
        <v>4</v>
      </c>
      <c r="S48" s="43"/>
      <c r="T48" s="18"/>
      <c r="U48" s="18"/>
      <c r="V48" s="13"/>
      <c r="W48" s="13"/>
    </row>
    <row r="49" spans="1:23" s="4" customFormat="1" ht="7.5" customHeight="1" thickBot="1" x14ac:dyDescent="0.2">
      <c r="A49" s="2"/>
      <c r="B49" s="3"/>
      <c r="C49" s="2"/>
      <c r="F49" s="11"/>
      <c r="Q49" s="16"/>
      <c r="R49" s="16"/>
      <c r="S49" s="16"/>
      <c r="T49" s="41"/>
      <c r="U49" s="41"/>
    </row>
    <row r="50" spans="1:23" s="5" customFormat="1" ht="14.25" customHeight="1" x14ac:dyDescent="0.15">
      <c r="A50" s="36"/>
      <c r="B50" s="37" t="s">
        <v>0</v>
      </c>
      <c r="C50" s="213" t="s">
        <v>2</v>
      </c>
      <c r="D50" s="214"/>
      <c r="E50" s="213" t="s">
        <v>1</v>
      </c>
      <c r="F50" s="214"/>
      <c r="G50" s="213" t="s">
        <v>3</v>
      </c>
      <c r="H50" s="214"/>
      <c r="I50" s="203" t="s">
        <v>9</v>
      </c>
      <c r="J50" s="204"/>
      <c r="K50" s="22"/>
      <c r="L50" s="36"/>
      <c r="M50" s="37" t="s">
        <v>0</v>
      </c>
      <c r="N50" s="213" t="s">
        <v>2</v>
      </c>
      <c r="O50" s="214"/>
      <c r="P50" s="213" t="s">
        <v>1</v>
      </c>
      <c r="Q50" s="214"/>
      <c r="R50" s="213" t="s">
        <v>3</v>
      </c>
      <c r="S50" s="214"/>
      <c r="T50" s="203" t="s">
        <v>9</v>
      </c>
      <c r="U50" s="204"/>
      <c r="V50" s="205"/>
      <c r="W50" s="202"/>
    </row>
    <row r="51" spans="1:23" s="5" customFormat="1" ht="30" customHeight="1" thickBot="1" x14ac:dyDescent="0.2">
      <c r="A51" s="38"/>
      <c r="B51" s="39" t="s">
        <v>7</v>
      </c>
      <c r="C51" s="196" t="s">
        <v>589</v>
      </c>
      <c r="D51" s="197" t="s">
        <v>587</v>
      </c>
      <c r="E51" s="196" t="s">
        <v>589</v>
      </c>
      <c r="F51" s="197" t="s">
        <v>587</v>
      </c>
      <c r="G51" s="196" t="s">
        <v>589</v>
      </c>
      <c r="H51" s="197" t="s">
        <v>587</v>
      </c>
      <c r="I51" s="42" t="s">
        <v>11</v>
      </c>
      <c r="J51" s="57" t="s">
        <v>17</v>
      </c>
      <c r="K51" s="24"/>
      <c r="L51" s="38"/>
      <c r="M51" s="39" t="s">
        <v>7</v>
      </c>
      <c r="N51" s="196" t="s">
        <v>589</v>
      </c>
      <c r="O51" s="197" t="s">
        <v>587</v>
      </c>
      <c r="P51" s="196" t="s">
        <v>589</v>
      </c>
      <c r="Q51" s="197" t="s">
        <v>587</v>
      </c>
      <c r="R51" s="196" t="s">
        <v>589</v>
      </c>
      <c r="S51" s="197" t="s">
        <v>587</v>
      </c>
      <c r="T51" s="42" t="s">
        <v>10</v>
      </c>
      <c r="U51" s="57" t="s">
        <v>17</v>
      </c>
      <c r="V51" s="23"/>
      <c r="W51" s="24"/>
    </row>
    <row r="52" spans="1:23" s="6" customFormat="1" ht="30" customHeight="1" thickBot="1" x14ac:dyDescent="0.2">
      <c r="A52" s="84">
        <v>1</v>
      </c>
      <c r="B52" s="104" t="s">
        <v>49</v>
      </c>
      <c r="C52" s="85"/>
      <c r="D52" s="86"/>
      <c r="E52" s="85"/>
      <c r="F52" s="86"/>
      <c r="G52" s="85"/>
      <c r="H52" s="86"/>
      <c r="I52" s="85"/>
      <c r="J52" s="86"/>
      <c r="K52" s="25"/>
      <c r="L52" s="53">
        <v>15</v>
      </c>
      <c r="M52" s="95" t="s">
        <v>62</v>
      </c>
      <c r="N52" s="45"/>
      <c r="O52" s="48"/>
      <c r="P52" s="45"/>
      <c r="Q52" s="48"/>
      <c r="R52" s="45"/>
      <c r="S52" s="48"/>
      <c r="T52" s="45"/>
      <c r="U52" s="48"/>
      <c r="V52" s="26"/>
      <c r="W52" s="25"/>
    </row>
    <row r="53" spans="1:23" s="6" customFormat="1" ht="30" customHeight="1" thickTop="1" thickBot="1" x14ac:dyDescent="0.2">
      <c r="A53" s="73">
        <v>2</v>
      </c>
      <c r="B53" s="97" t="s">
        <v>50</v>
      </c>
      <c r="C53" s="74"/>
      <c r="D53" s="75"/>
      <c r="E53" s="74"/>
      <c r="F53" s="75"/>
      <c r="G53" s="74"/>
      <c r="H53" s="75"/>
      <c r="I53" s="74"/>
      <c r="J53" s="75"/>
      <c r="K53" s="25"/>
      <c r="L53" s="92">
        <v>16</v>
      </c>
      <c r="M53" s="96" t="s">
        <v>63</v>
      </c>
      <c r="N53" s="77"/>
      <c r="O53" s="78"/>
      <c r="P53" s="77"/>
      <c r="Q53" s="78"/>
      <c r="R53" s="77"/>
      <c r="S53" s="78"/>
      <c r="T53" s="77"/>
      <c r="U53" s="78"/>
      <c r="V53" s="26"/>
      <c r="W53" s="25"/>
    </row>
    <row r="54" spans="1:23" s="6" customFormat="1" ht="30" customHeight="1" thickTop="1" x14ac:dyDescent="0.15">
      <c r="A54" s="54">
        <v>3</v>
      </c>
      <c r="B54" s="98" t="s">
        <v>51</v>
      </c>
      <c r="C54" s="46"/>
      <c r="D54" s="49"/>
      <c r="E54" s="46"/>
      <c r="F54" s="49"/>
      <c r="G54" s="46"/>
      <c r="H54" s="49"/>
      <c r="I54" s="46"/>
      <c r="J54" s="49"/>
      <c r="K54" s="25"/>
      <c r="L54" s="91">
        <v>17</v>
      </c>
      <c r="M54" s="97" t="s">
        <v>64</v>
      </c>
      <c r="N54" s="74"/>
      <c r="O54" s="75"/>
      <c r="P54" s="74"/>
      <c r="Q54" s="75"/>
      <c r="R54" s="74"/>
      <c r="S54" s="75"/>
      <c r="T54" s="74"/>
      <c r="U54" s="75"/>
      <c r="V54" s="26"/>
      <c r="W54" s="25"/>
    </row>
    <row r="55" spans="1:23" s="6" customFormat="1" ht="30" customHeight="1" x14ac:dyDescent="0.15">
      <c r="A55" s="54">
        <v>4</v>
      </c>
      <c r="B55" s="98" t="s">
        <v>52</v>
      </c>
      <c r="C55" s="46"/>
      <c r="D55" s="49"/>
      <c r="E55" s="46"/>
      <c r="F55" s="49"/>
      <c r="G55" s="46"/>
      <c r="H55" s="49"/>
      <c r="I55" s="46"/>
      <c r="J55" s="49"/>
      <c r="K55" s="25"/>
      <c r="L55" s="56">
        <v>18</v>
      </c>
      <c r="M55" s="98" t="s">
        <v>65</v>
      </c>
      <c r="N55" s="46"/>
      <c r="O55" s="49"/>
      <c r="P55" s="46"/>
      <c r="Q55" s="49"/>
      <c r="R55" s="46"/>
      <c r="S55" s="49"/>
      <c r="T55" s="46"/>
      <c r="U55" s="49"/>
      <c r="V55" s="26"/>
      <c r="W55" s="25"/>
    </row>
    <row r="56" spans="1:23" s="6" customFormat="1" ht="30" customHeight="1" x14ac:dyDescent="0.15">
      <c r="A56" s="54">
        <v>5</v>
      </c>
      <c r="B56" s="98" t="s">
        <v>53</v>
      </c>
      <c r="C56" s="46"/>
      <c r="D56" s="49"/>
      <c r="E56" s="46"/>
      <c r="F56" s="49"/>
      <c r="G56" s="46"/>
      <c r="H56" s="49"/>
      <c r="I56" s="46"/>
      <c r="J56" s="49"/>
      <c r="K56" s="25"/>
      <c r="L56" s="56">
        <v>19</v>
      </c>
      <c r="M56" s="98" t="s">
        <v>66</v>
      </c>
      <c r="N56" s="46"/>
      <c r="O56" s="49"/>
      <c r="P56" s="46"/>
      <c r="Q56" s="49"/>
      <c r="R56" s="46"/>
      <c r="S56" s="49"/>
      <c r="T56" s="46"/>
      <c r="U56" s="49"/>
      <c r="V56" s="26"/>
      <c r="W56" s="25"/>
    </row>
    <row r="57" spans="1:23" s="6" customFormat="1" ht="30" customHeight="1" x14ac:dyDescent="0.15">
      <c r="A57" s="54">
        <v>6</v>
      </c>
      <c r="B57" s="98" t="s">
        <v>54</v>
      </c>
      <c r="C57" s="46"/>
      <c r="D57" s="49"/>
      <c r="E57" s="46"/>
      <c r="F57" s="49"/>
      <c r="G57" s="46"/>
      <c r="H57" s="49"/>
      <c r="I57" s="46"/>
      <c r="J57" s="49"/>
      <c r="K57" s="25"/>
      <c r="L57" s="56">
        <v>20</v>
      </c>
      <c r="M57" s="106" t="s">
        <v>67</v>
      </c>
      <c r="N57" s="46"/>
      <c r="O57" s="49"/>
      <c r="P57" s="46"/>
      <c r="Q57" s="49"/>
      <c r="R57" s="46"/>
      <c r="S57" s="49"/>
      <c r="T57" s="46"/>
      <c r="U57" s="49"/>
      <c r="V57" s="26"/>
      <c r="W57" s="25"/>
    </row>
    <row r="58" spans="1:23" s="6" customFormat="1" ht="30" customHeight="1" x14ac:dyDescent="0.15">
      <c r="A58" s="54">
        <v>7</v>
      </c>
      <c r="B58" s="98" t="s">
        <v>55</v>
      </c>
      <c r="C58" s="46"/>
      <c r="D58" s="49"/>
      <c r="E58" s="46"/>
      <c r="F58" s="49"/>
      <c r="G58" s="46"/>
      <c r="H58" s="49"/>
      <c r="I58" s="46"/>
      <c r="J58" s="49"/>
      <c r="K58" s="25"/>
      <c r="L58" s="56"/>
      <c r="M58" s="98"/>
      <c r="N58" s="46"/>
      <c r="O58" s="49"/>
      <c r="P58" s="46"/>
      <c r="Q58" s="49"/>
      <c r="R58" s="46"/>
      <c r="S58" s="49"/>
      <c r="T58" s="46"/>
      <c r="U58" s="49"/>
      <c r="V58" s="26"/>
      <c r="W58" s="25"/>
    </row>
    <row r="59" spans="1:23" s="6" customFormat="1" ht="30" customHeight="1" thickBot="1" x14ac:dyDescent="0.2">
      <c r="A59" s="54">
        <v>8</v>
      </c>
      <c r="B59" s="98" t="s">
        <v>56</v>
      </c>
      <c r="C59" s="46"/>
      <c r="D59" s="49"/>
      <c r="E59" s="46"/>
      <c r="F59" s="49"/>
      <c r="G59" s="46"/>
      <c r="H59" s="49"/>
      <c r="I59" s="46"/>
      <c r="J59" s="49"/>
      <c r="K59" s="25"/>
      <c r="L59" s="55"/>
      <c r="M59" s="101"/>
      <c r="N59" s="47"/>
      <c r="O59" s="50"/>
      <c r="P59" s="47"/>
      <c r="Q59" s="50"/>
      <c r="R59" s="47"/>
      <c r="S59" s="50"/>
      <c r="T59" s="47"/>
      <c r="U59" s="50"/>
      <c r="V59" s="26"/>
      <c r="W59" s="25"/>
    </row>
    <row r="60" spans="1:23" s="6" customFormat="1" ht="30" customHeight="1" thickBot="1" x14ac:dyDescent="0.2">
      <c r="A60" s="54">
        <v>9</v>
      </c>
      <c r="B60" s="98" t="s">
        <v>57</v>
      </c>
      <c r="C60" s="46"/>
      <c r="D60" s="49"/>
      <c r="E60" s="46"/>
      <c r="F60" s="49"/>
      <c r="G60" s="46"/>
      <c r="H60" s="49"/>
      <c r="I60" s="46"/>
      <c r="J60" s="49"/>
      <c r="K60" s="25"/>
      <c r="L60" s="90"/>
      <c r="M60" s="88"/>
      <c r="N60" s="89"/>
      <c r="O60" s="89"/>
      <c r="P60" s="89"/>
      <c r="Q60" s="89"/>
      <c r="R60" s="89"/>
      <c r="S60" s="89"/>
      <c r="T60" s="89"/>
      <c r="U60" s="89"/>
      <c r="V60" s="25"/>
      <c r="W60" s="25"/>
    </row>
    <row r="61" spans="1:23" s="6" customFormat="1" ht="30" customHeight="1" x14ac:dyDescent="0.15">
      <c r="A61" s="54">
        <v>10</v>
      </c>
      <c r="B61" s="98" t="s">
        <v>58</v>
      </c>
      <c r="C61" s="46"/>
      <c r="D61" s="49"/>
      <c r="E61" s="46"/>
      <c r="F61" s="49"/>
      <c r="G61" s="46"/>
      <c r="H61" s="49"/>
      <c r="I61" s="46"/>
      <c r="J61" s="49"/>
      <c r="K61" s="25"/>
      <c r="L61" s="87"/>
      <c r="M61" s="65" t="s">
        <v>19</v>
      </c>
      <c r="N61" s="200" t="s">
        <v>590</v>
      </c>
      <c r="O61" s="198" t="s">
        <v>591</v>
      </c>
      <c r="P61" s="200" t="s">
        <v>592</v>
      </c>
      <c r="Q61" s="199" t="s">
        <v>588</v>
      </c>
      <c r="R61" s="200" t="s">
        <v>593</v>
      </c>
      <c r="S61" s="201" t="s">
        <v>588</v>
      </c>
      <c r="T61" s="51" t="s">
        <v>32</v>
      </c>
      <c r="U61" s="52" t="s">
        <v>16</v>
      </c>
      <c r="V61" s="26"/>
      <c r="W61" s="25"/>
    </row>
    <row r="62" spans="1:23" s="6" customFormat="1" ht="30" customHeight="1" thickBot="1" x14ac:dyDescent="0.2">
      <c r="A62" s="76">
        <v>11</v>
      </c>
      <c r="B62" s="100" t="s">
        <v>89</v>
      </c>
      <c r="C62" s="77"/>
      <c r="D62" s="78"/>
      <c r="E62" s="77"/>
      <c r="F62" s="78"/>
      <c r="G62" s="77"/>
      <c r="H62" s="78"/>
      <c r="I62" s="77"/>
      <c r="J62" s="78"/>
      <c r="K62" s="25"/>
      <c r="L62" s="87"/>
      <c r="M62" s="102" t="s">
        <v>12</v>
      </c>
      <c r="N62" s="58">
        <f>COUNTIF($C$52,"〇")</f>
        <v>0</v>
      </c>
      <c r="O62" s="59">
        <f>COUNTIF($D$52,"〇")</f>
        <v>0</v>
      </c>
      <c r="P62" s="58">
        <f>COUNTIF($E$52,"〇")</f>
        <v>0</v>
      </c>
      <c r="Q62" s="59">
        <f>COUNTIF($F$52,"〇")</f>
        <v>0</v>
      </c>
      <c r="R62" s="58">
        <f>COUNTIF($G$52,"〇")</f>
        <v>0</v>
      </c>
      <c r="S62" s="59">
        <f>COUNTIF($H$52,"〇")</f>
        <v>0</v>
      </c>
      <c r="T62" s="93">
        <f>COUNTIF($I$52:$I$65,"あり")+COUNTIF($T$52:$T$57,"あり")</f>
        <v>0</v>
      </c>
      <c r="U62" s="59">
        <f>COUNTIF($I$52:$I$65,"なし")+COUNTIF($T$52:$T$57,"なし")</f>
        <v>0</v>
      </c>
      <c r="V62" s="26"/>
      <c r="W62" s="25"/>
    </row>
    <row r="63" spans="1:23" s="6" customFormat="1" ht="30" customHeight="1" thickTop="1" x14ac:dyDescent="0.15">
      <c r="A63" s="73">
        <v>12</v>
      </c>
      <c r="B63" s="97" t="s">
        <v>59</v>
      </c>
      <c r="C63" s="74"/>
      <c r="D63" s="75"/>
      <c r="E63" s="74"/>
      <c r="F63" s="75"/>
      <c r="G63" s="74"/>
      <c r="H63" s="75"/>
      <c r="I63" s="74"/>
      <c r="J63" s="75"/>
      <c r="K63" s="25"/>
      <c r="L63" s="87"/>
      <c r="M63" s="102" t="s">
        <v>13</v>
      </c>
      <c r="N63" s="58">
        <f>COUNTIF($C$53:$C$62,"〇")</f>
        <v>0</v>
      </c>
      <c r="O63" s="59">
        <f>COUNTIF($D$53:$D$62,"〇")</f>
        <v>0</v>
      </c>
      <c r="P63" s="58">
        <f>COUNTIF($E$53:$E$62,"〇")</f>
        <v>0</v>
      </c>
      <c r="Q63" s="59">
        <f>COUNTIF($F$53:$F$62,"〇")</f>
        <v>0</v>
      </c>
      <c r="R63" s="58">
        <f>COUNTIF($G$53:$G$62,"〇")</f>
        <v>0</v>
      </c>
      <c r="S63" s="59">
        <f>COUNTIF($H$53:$H$62,"〇")</f>
        <v>0</v>
      </c>
      <c r="T63" s="61" t="s">
        <v>34</v>
      </c>
      <c r="U63" s="62">
        <f>COUNTIF($J$52:$J$65,"使用")+COUNTIF($U$52:$U$57,"使用")</f>
        <v>0</v>
      </c>
      <c r="V63" s="26"/>
      <c r="W63" s="25"/>
    </row>
    <row r="64" spans="1:23" s="6" customFormat="1" ht="30" customHeight="1" x14ac:dyDescent="0.15">
      <c r="A64" s="54">
        <v>13</v>
      </c>
      <c r="B64" s="98" t="s">
        <v>60</v>
      </c>
      <c r="C64" s="46"/>
      <c r="D64" s="49"/>
      <c r="E64" s="46"/>
      <c r="F64" s="49"/>
      <c r="G64" s="46"/>
      <c r="H64" s="49"/>
      <c r="I64" s="46"/>
      <c r="J64" s="49"/>
      <c r="K64" s="25"/>
      <c r="L64" s="87"/>
      <c r="M64" s="102" t="s">
        <v>14</v>
      </c>
      <c r="N64" s="58">
        <f>COUNTIF($C$63:$C$65,"〇")+COUNTIF($N$52:$N$53,"〇")</f>
        <v>0</v>
      </c>
      <c r="O64" s="59">
        <f>COUNTIF($D$63:$D$65,"〇")+COUNTIF($O$52:$O$53,"〇")</f>
        <v>0</v>
      </c>
      <c r="P64" s="58">
        <f>COUNTIF($E$63:$E$65,"〇")+COUNTIF($P$52:$P$53,"〇")</f>
        <v>0</v>
      </c>
      <c r="Q64" s="59">
        <f>COUNTIF($F$63:$F$65,"〇")+COUNTIF($Q$52:$Q$53,"〇")</f>
        <v>0</v>
      </c>
      <c r="R64" s="58">
        <f>COUNTIF($G$63:$G$65,"〇")+COUNTIF($R$52:$R$53,"〇")</f>
        <v>0</v>
      </c>
      <c r="S64" s="59">
        <f>COUNTIF($H$63:$H$65,"〇")+COUNTIF($S$52:$S$53,"〇")</f>
        <v>0</v>
      </c>
      <c r="T64" s="61" t="s">
        <v>35</v>
      </c>
      <c r="U64" s="62">
        <f>COUNTIF($J$52:$J$65,"不使用")+COUNTIF($U$52:$U$57,"不使用")</f>
        <v>0</v>
      </c>
      <c r="V64" s="26"/>
      <c r="W64" s="25"/>
    </row>
    <row r="65" spans="1:23" s="6" customFormat="1" ht="30" customHeight="1" thickBot="1" x14ac:dyDescent="0.2">
      <c r="A65" s="55">
        <v>14</v>
      </c>
      <c r="B65" s="101" t="s">
        <v>61</v>
      </c>
      <c r="C65" s="47"/>
      <c r="D65" s="50"/>
      <c r="E65" s="47"/>
      <c r="F65" s="50"/>
      <c r="G65" s="47"/>
      <c r="H65" s="50"/>
      <c r="I65" s="47"/>
      <c r="J65" s="50"/>
      <c r="K65" s="25"/>
      <c r="L65" s="87"/>
      <c r="M65" s="103" t="s">
        <v>15</v>
      </c>
      <c r="N65" s="70">
        <f>COUNTIF($N$54:$N$57,"〇")</f>
        <v>0</v>
      </c>
      <c r="O65" s="71">
        <f>COUNTIF($O$54:$O$57,"〇")</f>
        <v>0</v>
      </c>
      <c r="P65" s="70">
        <f>COUNTIF($P$54:$P$57,"〇")</f>
        <v>0</v>
      </c>
      <c r="Q65" s="71">
        <f>COUNTIF($Q$54:$Q$57,"〇")</f>
        <v>0</v>
      </c>
      <c r="R65" s="70">
        <f>COUNTIF($R$54:$R$57,"〇")</f>
        <v>0</v>
      </c>
      <c r="S65" s="72">
        <f>COUNTIF($S$54:$S$57,"〇")</f>
        <v>0</v>
      </c>
      <c r="T65" s="63" t="s">
        <v>36</v>
      </c>
      <c r="U65" s="64">
        <f>COUNTIF($J$52:$J$65,"混合")+COUNTIF($U$52:$U$57,"混合")</f>
        <v>0</v>
      </c>
      <c r="V65" s="26"/>
      <c r="W65" s="25"/>
    </row>
    <row r="66" spans="1:23" s="6" customFormat="1" ht="6" customHeight="1" x14ac:dyDescent="0.15">
      <c r="C66" s="7"/>
      <c r="D66" s="7"/>
    </row>
    <row r="67" spans="1:23" s="8" customFormat="1" ht="18" customHeight="1" x14ac:dyDescent="0.2">
      <c r="A67" s="17"/>
      <c r="C67" s="9"/>
      <c r="D67" s="9"/>
      <c r="Q67" s="44" t="s">
        <v>18</v>
      </c>
      <c r="R67" s="44"/>
      <c r="S67" s="44"/>
      <c r="T67" s="19"/>
      <c r="U67" s="19"/>
    </row>
    <row r="68" spans="1:23" s="6" customFormat="1" ht="11.25" x14ac:dyDescent="0.15">
      <c r="C68" s="7"/>
      <c r="D68" s="7"/>
    </row>
    <row r="69" spans="1:23" s="1" customFormat="1" ht="24" customHeight="1" x14ac:dyDescent="0.15">
      <c r="A69" s="206" t="s">
        <v>6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67"/>
      <c r="W69" s="67"/>
    </row>
    <row r="70" spans="1:23" s="1" customFormat="1" ht="7.5" customHeight="1" thickBo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7"/>
      <c r="W70" s="67"/>
    </row>
    <row r="71" spans="1:23" s="1" customFormat="1" ht="13.5" customHeight="1" x14ac:dyDescent="0.15">
      <c r="A71" s="20"/>
      <c r="B71" s="207" t="s">
        <v>71</v>
      </c>
      <c r="C71" s="208"/>
      <c r="D71" s="211" t="s">
        <v>8</v>
      </c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s="1" customFormat="1" ht="19.5" customHeight="1" thickBot="1" x14ac:dyDescent="0.2">
      <c r="A72" s="12"/>
      <c r="B72" s="209"/>
      <c r="C72" s="210"/>
      <c r="D72" s="212"/>
      <c r="E72" s="13"/>
      <c r="F72" s="13"/>
      <c r="G72" s="68" t="s">
        <v>72</v>
      </c>
      <c r="H72" s="13"/>
      <c r="I72" s="13"/>
      <c r="J72" s="13"/>
      <c r="K72" s="13"/>
      <c r="L72" s="69" t="s">
        <v>5</v>
      </c>
      <c r="M72" s="13"/>
      <c r="N72" s="13"/>
      <c r="O72" s="13"/>
      <c r="P72" s="13"/>
      <c r="R72" s="43" t="s">
        <v>4</v>
      </c>
      <c r="S72" s="43"/>
      <c r="T72" s="18"/>
      <c r="U72" s="18"/>
      <c r="V72" s="13"/>
      <c r="W72" s="13"/>
    </row>
    <row r="73" spans="1:23" s="4" customFormat="1" ht="7.5" customHeight="1" thickBot="1" x14ac:dyDescent="0.2">
      <c r="A73" s="2"/>
      <c r="B73" s="3"/>
      <c r="C73" s="2"/>
      <c r="F73" s="11"/>
      <c r="Q73" s="41"/>
      <c r="R73" s="41"/>
      <c r="S73" s="41"/>
      <c r="T73" s="41"/>
      <c r="U73" s="41"/>
    </row>
    <row r="74" spans="1:23" s="5" customFormat="1" ht="14.25" customHeight="1" thickBot="1" x14ac:dyDescent="0.2">
      <c r="A74" s="36"/>
      <c r="B74" s="37" t="s">
        <v>0</v>
      </c>
      <c r="C74" s="213" t="s">
        <v>2</v>
      </c>
      <c r="D74" s="214"/>
      <c r="E74" s="213" t="s">
        <v>1</v>
      </c>
      <c r="F74" s="214"/>
      <c r="G74" s="213" t="s">
        <v>3</v>
      </c>
      <c r="H74" s="214"/>
      <c r="I74" s="203" t="s">
        <v>9</v>
      </c>
      <c r="J74" s="204"/>
      <c r="K74" s="22"/>
      <c r="L74" s="79"/>
      <c r="M74" s="80"/>
      <c r="N74" s="215"/>
      <c r="O74" s="215"/>
      <c r="P74" s="215"/>
      <c r="Q74" s="215"/>
      <c r="R74" s="215"/>
      <c r="S74" s="215"/>
      <c r="T74" s="215"/>
      <c r="U74" s="215"/>
      <c r="V74" s="202"/>
      <c r="W74" s="202"/>
    </row>
    <row r="75" spans="1:23" s="5" customFormat="1" ht="30" customHeight="1" thickBot="1" x14ac:dyDescent="0.2">
      <c r="A75" s="38"/>
      <c r="B75" s="39" t="s">
        <v>7</v>
      </c>
      <c r="C75" s="196" t="s">
        <v>589</v>
      </c>
      <c r="D75" s="197" t="s">
        <v>587</v>
      </c>
      <c r="E75" s="196" t="s">
        <v>589</v>
      </c>
      <c r="F75" s="197" t="s">
        <v>587</v>
      </c>
      <c r="G75" s="196" t="s">
        <v>589</v>
      </c>
      <c r="H75" s="197" t="s">
        <v>587</v>
      </c>
      <c r="I75" s="42" t="s">
        <v>11</v>
      </c>
      <c r="J75" s="57" t="s">
        <v>17</v>
      </c>
      <c r="K75" s="24"/>
      <c r="L75" s="79"/>
      <c r="M75" s="65" t="s">
        <v>19</v>
      </c>
      <c r="N75" s="200" t="s">
        <v>590</v>
      </c>
      <c r="O75" s="198" t="s">
        <v>591</v>
      </c>
      <c r="P75" s="200" t="s">
        <v>592</v>
      </c>
      <c r="Q75" s="199" t="s">
        <v>588</v>
      </c>
      <c r="R75" s="200" t="s">
        <v>593</v>
      </c>
      <c r="S75" s="201" t="s">
        <v>588</v>
      </c>
      <c r="T75" s="51" t="s">
        <v>32</v>
      </c>
      <c r="U75" s="52" t="s">
        <v>16</v>
      </c>
      <c r="V75" s="24"/>
      <c r="W75" s="24"/>
    </row>
    <row r="76" spans="1:23" s="6" customFormat="1" ht="30" customHeight="1" x14ac:dyDescent="0.15">
      <c r="A76" s="53">
        <v>1</v>
      </c>
      <c r="B76" s="107" t="s">
        <v>73</v>
      </c>
      <c r="C76" s="45"/>
      <c r="D76" s="48"/>
      <c r="E76" s="45"/>
      <c r="F76" s="48"/>
      <c r="G76" s="45"/>
      <c r="H76" s="48"/>
      <c r="I76" s="45"/>
      <c r="J76" s="48"/>
      <c r="K76" s="25"/>
      <c r="L76" s="81"/>
      <c r="M76" s="102" t="s">
        <v>12</v>
      </c>
      <c r="N76" s="58">
        <f>COUNTIF($C$76:$C$78,"〇")</f>
        <v>0</v>
      </c>
      <c r="O76" s="59">
        <f>COUNTIF($D$76:$D$78,"〇")</f>
        <v>0</v>
      </c>
      <c r="P76" s="58">
        <f>COUNTIF($E$76:$E$78,"〇")</f>
        <v>0</v>
      </c>
      <c r="Q76" s="59">
        <f>COUNTIF($F$76:$F$78,"〇")</f>
        <v>0</v>
      </c>
      <c r="R76" s="58">
        <f>COUNTIF($G$76:$G$78,"〇")</f>
        <v>0</v>
      </c>
      <c r="S76" s="59">
        <f>COUNTIF($H$76:$H$78,"〇")</f>
        <v>0</v>
      </c>
      <c r="T76" s="60">
        <f>COUNTIF($I$76:$I$90,"あり")</f>
        <v>0</v>
      </c>
      <c r="U76" s="59">
        <f>COUNTIF($I$76:$I$90,"なし")</f>
        <v>0</v>
      </c>
      <c r="V76" s="25"/>
      <c r="W76" s="25"/>
    </row>
    <row r="77" spans="1:23" s="6" customFormat="1" ht="30" customHeight="1" x14ac:dyDescent="0.15">
      <c r="A77" s="54">
        <v>2</v>
      </c>
      <c r="B77" s="105" t="s">
        <v>74</v>
      </c>
      <c r="C77" s="46"/>
      <c r="D77" s="49"/>
      <c r="E77" s="46"/>
      <c r="F77" s="49"/>
      <c r="G77" s="46"/>
      <c r="H77" s="49"/>
      <c r="I77" s="46"/>
      <c r="J77" s="49"/>
      <c r="K77" s="25"/>
      <c r="L77" s="83"/>
      <c r="M77" s="102" t="s">
        <v>13</v>
      </c>
      <c r="N77" s="58">
        <f>COUNTIF($C$79:$C$87,"〇")</f>
        <v>0</v>
      </c>
      <c r="O77" s="59">
        <f>COUNTIF($D$79:$D$87,"〇")</f>
        <v>0</v>
      </c>
      <c r="P77" s="58">
        <f>COUNTIF($E$79:$E$87,"〇")</f>
        <v>0</v>
      </c>
      <c r="Q77" s="59">
        <f>COUNTIF($F$79:$F$87,"〇")</f>
        <v>0</v>
      </c>
      <c r="R77" s="58">
        <f>COUNTIF($G$79:$G$87,"〇")</f>
        <v>0</v>
      </c>
      <c r="S77" s="59">
        <f>COUNTIF($H$79:$H$87,"〇")</f>
        <v>0</v>
      </c>
      <c r="T77" s="61" t="s">
        <v>34</v>
      </c>
      <c r="U77" s="62">
        <f>COUNTIF($J$76:$J$90,"使用")</f>
        <v>0</v>
      </c>
      <c r="V77" s="25"/>
      <c r="W77" s="25"/>
    </row>
    <row r="78" spans="1:23" s="6" customFormat="1" ht="30" customHeight="1" thickBot="1" x14ac:dyDescent="0.2">
      <c r="A78" s="76">
        <v>3</v>
      </c>
      <c r="B78" s="108" t="s">
        <v>75</v>
      </c>
      <c r="C78" s="77"/>
      <c r="D78" s="78"/>
      <c r="E78" s="77"/>
      <c r="F78" s="78"/>
      <c r="G78" s="77"/>
      <c r="H78" s="78"/>
      <c r="I78" s="77"/>
      <c r="J78" s="78"/>
      <c r="K78" s="25"/>
      <c r="L78" s="83"/>
      <c r="M78" s="102" t="s">
        <v>14</v>
      </c>
      <c r="N78" s="58">
        <f>COUNTIF($C$88:$C$90,"〇")</f>
        <v>0</v>
      </c>
      <c r="O78" s="59">
        <f>COUNTIF($D$88:$D$90,"〇")</f>
        <v>0</v>
      </c>
      <c r="P78" s="58">
        <f>COUNTIF($E$88:$E$90,"〇")</f>
        <v>0</v>
      </c>
      <c r="Q78" s="59">
        <f>COUNTIF($F$88:$F$90,"〇")</f>
        <v>0</v>
      </c>
      <c r="R78" s="58">
        <f>COUNTIF($G$88:$G$90,"〇")</f>
        <v>0</v>
      </c>
      <c r="S78" s="59">
        <f>COUNTIF($H$88:$H$90,"〇")</f>
        <v>0</v>
      </c>
      <c r="T78" s="61" t="s">
        <v>35</v>
      </c>
      <c r="U78" s="62">
        <f>COUNTIF($J$76:$J$90,"不使用")</f>
        <v>0</v>
      </c>
      <c r="V78" s="25"/>
      <c r="W78" s="25"/>
    </row>
    <row r="79" spans="1:23" s="6" customFormat="1" ht="30" customHeight="1" thickTop="1" thickBot="1" x14ac:dyDescent="0.2">
      <c r="A79" s="73">
        <v>4</v>
      </c>
      <c r="B79" s="109" t="s">
        <v>76</v>
      </c>
      <c r="C79" s="74"/>
      <c r="D79" s="75"/>
      <c r="E79" s="74"/>
      <c r="F79" s="75"/>
      <c r="G79" s="74"/>
      <c r="H79" s="75"/>
      <c r="I79" s="74"/>
      <c r="J79" s="75"/>
      <c r="K79" s="25"/>
      <c r="L79" s="83"/>
      <c r="M79" s="103" t="s">
        <v>15</v>
      </c>
      <c r="N79" s="70"/>
      <c r="O79" s="71"/>
      <c r="P79" s="70"/>
      <c r="Q79" s="71"/>
      <c r="R79" s="70"/>
      <c r="S79" s="72"/>
      <c r="T79" s="63" t="s">
        <v>36</v>
      </c>
      <c r="U79" s="64">
        <f>COUNTIF($J$76:$J$90,"混合")</f>
        <v>0</v>
      </c>
      <c r="V79" s="25"/>
      <c r="W79" s="25"/>
    </row>
    <row r="80" spans="1:23" s="6" customFormat="1" ht="30" customHeight="1" x14ac:dyDescent="0.15">
      <c r="A80" s="54">
        <v>5</v>
      </c>
      <c r="B80" s="105" t="s">
        <v>77</v>
      </c>
      <c r="C80" s="46"/>
      <c r="D80" s="49"/>
      <c r="E80" s="46"/>
      <c r="F80" s="49"/>
      <c r="G80" s="46"/>
      <c r="H80" s="49"/>
      <c r="I80" s="46"/>
      <c r="J80" s="49"/>
      <c r="K80" s="25"/>
      <c r="L80" s="83"/>
      <c r="M80" s="82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1:23" s="6" customFormat="1" ht="30" customHeight="1" x14ac:dyDescent="0.15">
      <c r="A81" s="54">
        <v>6</v>
      </c>
      <c r="B81" s="105" t="s">
        <v>78</v>
      </c>
      <c r="C81" s="46"/>
      <c r="D81" s="49"/>
      <c r="E81" s="46"/>
      <c r="F81" s="49"/>
      <c r="G81" s="46"/>
      <c r="H81" s="49"/>
      <c r="I81" s="46"/>
      <c r="J81" s="49"/>
      <c r="K81" s="25"/>
      <c r="L81" s="83"/>
      <c r="M81" s="82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1:23" s="6" customFormat="1" ht="30" customHeight="1" x14ac:dyDescent="0.15">
      <c r="A82" s="54">
        <v>7</v>
      </c>
      <c r="B82" s="105" t="s">
        <v>79</v>
      </c>
      <c r="C82" s="46"/>
      <c r="D82" s="49"/>
      <c r="E82" s="46"/>
      <c r="F82" s="49"/>
      <c r="G82" s="46"/>
      <c r="H82" s="49"/>
      <c r="I82" s="46"/>
      <c r="J82" s="49"/>
      <c r="K82" s="25"/>
      <c r="L82" s="83"/>
      <c r="M82" s="82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1:23" s="6" customFormat="1" ht="30" customHeight="1" x14ac:dyDescent="0.15">
      <c r="A83" s="54">
        <v>8</v>
      </c>
      <c r="B83" s="105" t="s">
        <v>80</v>
      </c>
      <c r="C83" s="46"/>
      <c r="D83" s="49"/>
      <c r="E83" s="46"/>
      <c r="F83" s="49"/>
      <c r="G83" s="46"/>
      <c r="H83" s="49"/>
      <c r="I83" s="46"/>
      <c r="J83" s="49"/>
      <c r="K83" s="25"/>
      <c r="L83" s="83"/>
      <c r="M83" s="82"/>
      <c r="N83" s="25"/>
      <c r="O83" s="25"/>
      <c r="P83" s="25"/>
      <c r="Q83" s="25"/>
      <c r="R83" s="25"/>
      <c r="S83" s="25"/>
      <c r="T83" s="25"/>
      <c r="U83" s="25"/>
      <c r="V83" s="25"/>
      <c r="W83" s="25"/>
    </row>
    <row r="84" spans="1:23" s="6" customFormat="1" ht="30" customHeight="1" x14ac:dyDescent="0.15">
      <c r="A84" s="54">
        <v>9</v>
      </c>
      <c r="B84" s="105" t="s">
        <v>81</v>
      </c>
      <c r="C84" s="46"/>
      <c r="D84" s="49"/>
      <c r="E84" s="46"/>
      <c r="F84" s="49"/>
      <c r="G84" s="46"/>
      <c r="H84" s="49"/>
      <c r="I84" s="46"/>
      <c r="J84" s="49"/>
      <c r="K84" s="25"/>
      <c r="L84" s="83"/>
      <c r="M84" s="82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1:23" s="6" customFormat="1" ht="30" customHeight="1" x14ac:dyDescent="0.15">
      <c r="A85" s="54">
        <v>10</v>
      </c>
      <c r="B85" s="105" t="s">
        <v>82</v>
      </c>
      <c r="C85" s="46"/>
      <c r="D85" s="49"/>
      <c r="E85" s="46"/>
      <c r="F85" s="49"/>
      <c r="G85" s="46"/>
      <c r="H85" s="49"/>
      <c r="I85" s="46"/>
      <c r="J85" s="49"/>
      <c r="K85" s="25"/>
      <c r="L85" s="83"/>
      <c r="M85" s="82"/>
      <c r="N85" s="25"/>
      <c r="O85" s="25"/>
      <c r="P85" s="25"/>
      <c r="Q85" s="25"/>
      <c r="R85" s="25"/>
      <c r="S85" s="25"/>
      <c r="T85" s="25"/>
      <c r="U85" s="25"/>
      <c r="V85" s="25"/>
      <c r="W85" s="25"/>
    </row>
    <row r="86" spans="1:23" s="6" customFormat="1" ht="30" customHeight="1" x14ac:dyDescent="0.15">
      <c r="A86" s="54">
        <v>11</v>
      </c>
      <c r="B86" s="105" t="s">
        <v>83</v>
      </c>
      <c r="C86" s="46"/>
      <c r="D86" s="49"/>
      <c r="E86" s="46"/>
      <c r="F86" s="49"/>
      <c r="G86" s="46"/>
      <c r="H86" s="49"/>
      <c r="I86" s="46"/>
      <c r="J86" s="49"/>
      <c r="K86" s="25"/>
      <c r="L86" s="83"/>
      <c r="M86" s="82"/>
      <c r="N86" s="25"/>
      <c r="O86" s="25"/>
      <c r="P86" s="25"/>
      <c r="Q86" s="25"/>
      <c r="R86" s="25"/>
      <c r="S86" s="25"/>
      <c r="T86" s="25"/>
      <c r="U86" s="25"/>
      <c r="V86" s="25"/>
      <c r="W86" s="25"/>
    </row>
    <row r="87" spans="1:23" s="6" customFormat="1" ht="30" customHeight="1" thickBot="1" x14ac:dyDescent="0.2">
      <c r="A87" s="76">
        <v>12</v>
      </c>
      <c r="B87" s="108" t="s">
        <v>84</v>
      </c>
      <c r="C87" s="77"/>
      <c r="D87" s="78"/>
      <c r="E87" s="77"/>
      <c r="F87" s="78"/>
      <c r="G87" s="77"/>
      <c r="H87" s="78"/>
      <c r="I87" s="77"/>
      <c r="J87" s="78"/>
      <c r="K87" s="25"/>
      <c r="L87" s="83"/>
      <c r="M87" s="82"/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1:23" s="6" customFormat="1" ht="30" customHeight="1" thickTop="1" x14ac:dyDescent="0.15">
      <c r="A88" s="73">
        <v>13</v>
      </c>
      <c r="B88" s="109" t="s">
        <v>85</v>
      </c>
      <c r="C88" s="74"/>
      <c r="D88" s="75"/>
      <c r="E88" s="74"/>
      <c r="F88" s="75"/>
      <c r="G88" s="74"/>
      <c r="H88" s="75"/>
      <c r="I88" s="74"/>
      <c r="J88" s="75"/>
      <c r="K88" s="25"/>
      <c r="L88" s="83"/>
      <c r="M88" s="82"/>
      <c r="N88" s="25"/>
      <c r="O88" s="25"/>
      <c r="P88" s="25"/>
      <c r="Q88" s="25"/>
      <c r="R88" s="25"/>
      <c r="S88" s="25"/>
      <c r="T88" s="25"/>
      <c r="U88" s="25"/>
      <c r="V88" s="25"/>
      <c r="W88" s="25"/>
    </row>
    <row r="89" spans="1:23" s="6" customFormat="1" ht="30" customHeight="1" x14ac:dyDescent="0.15">
      <c r="A89" s="54">
        <v>14</v>
      </c>
      <c r="B89" s="105" t="s">
        <v>86</v>
      </c>
      <c r="C89" s="46"/>
      <c r="D89" s="49"/>
      <c r="E89" s="46"/>
      <c r="F89" s="49"/>
      <c r="G89" s="46"/>
      <c r="H89" s="49"/>
      <c r="I89" s="46"/>
      <c r="J89" s="49"/>
      <c r="K89" s="25"/>
      <c r="L89" s="83"/>
      <c r="M89" s="82"/>
      <c r="N89" s="25"/>
      <c r="O89" s="25"/>
      <c r="P89" s="25"/>
      <c r="Q89" s="25"/>
      <c r="R89" s="25"/>
      <c r="S89" s="25"/>
      <c r="T89" s="25"/>
      <c r="U89" s="25"/>
      <c r="V89" s="25"/>
      <c r="W89" s="25"/>
    </row>
    <row r="90" spans="1:23" s="6" customFormat="1" ht="30" customHeight="1" thickBot="1" x14ac:dyDescent="0.25">
      <c r="A90" s="94">
        <v>15</v>
      </c>
      <c r="B90" s="110" t="s">
        <v>87</v>
      </c>
      <c r="C90" s="47"/>
      <c r="D90" s="50"/>
      <c r="E90" s="47"/>
      <c r="F90" s="50"/>
      <c r="G90" s="47"/>
      <c r="H90" s="50"/>
      <c r="I90" s="47"/>
      <c r="J90" s="50"/>
      <c r="K90" s="25"/>
      <c r="L90" s="83"/>
      <c r="M90" s="82"/>
      <c r="N90" s="25"/>
      <c r="O90" s="25"/>
      <c r="P90" s="25"/>
      <c r="Q90" s="44" t="s">
        <v>18</v>
      </c>
      <c r="R90" s="25"/>
      <c r="S90" s="25"/>
      <c r="T90" s="25"/>
      <c r="U90" s="25"/>
      <c r="V90" s="25"/>
      <c r="W90" s="25"/>
    </row>
    <row r="91" spans="1:23" s="6" customFormat="1" ht="6" customHeight="1" x14ac:dyDescent="0.15">
      <c r="C91" s="7"/>
      <c r="D91" s="7"/>
    </row>
    <row r="92" spans="1:23" s="1" customFormat="1" ht="24" customHeight="1" x14ac:dyDescent="0.15">
      <c r="A92" s="206" t="s">
        <v>6</v>
      </c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67"/>
      <c r="W92" s="67"/>
    </row>
    <row r="93" spans="1:23" s="1" customFormat="1" ht="7.5" customHeight="1" thickBo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7"/>
      <c r="W93" s="67"/>
    </row>
    <row r="94" spans="1:23" s="1" customFormat="1" ht="13.5" customHeight="1" x14ac:dyDescent="0.15">
      <c r="A94" s="20"/>
      <c r="B94" s="207" t="s">
        <v>88</v>
      </c>
      <c r="C94" s="208"/>
      <c r="D94" s="211" t="s">
        <v>8</v>
      </c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s="1" customFormat="1" ht="19.5" customHeight="1" thickBot="1" x14ac:dyDescent="0.2">
      <c r="A95" s="12"/>
      <c r="B95" s="209"/>
      <c r="C95" s="210"/>
      <c r="D95" s="212"/>
      <c r="E95" s="13"/>
      <c r="F95" s="13"/>
      <c r="G95" s="68" t="s">
        <v>104</v>
      </c>
      <c r="H95" s="13"/>
      <c r="I95" s="13"/>
      <c r="J95" s="13"/>
      <c r="K95" s="13"/>
      <c r="L95" s="69" t="s">
        <v>5</v>
      </c>
      <c r="M95" s="13"/>
      <c r="N95" s="13"/>
      <c r="O95" s="13"/>
      <c r="P95" s="13"/>
      <c r="R95" s="43" t="s">
        <v>4</v>
      </c>
      <c r="S95" s="43"/>
      <c r="T95" s="18"/>
      <c r="U95" s="18"/>
      <c r="V95" s="13"/>
      <c r="W95" s="13"/>
    </row>
    <row r="96" spans="1:23" s="4" customFormat="1" ht="7.5" customHeight="1" thickBot="1" x14ac:dyDescent="0.2">
      <c r="A96" s="2"/>
      <c r="B96" s="3"/>
      <c r="C96" s="2"/>
      <c r="F96" s="11"/>
      <c r="Q96" s="41"/>
      <c r="R96" s="41"/>
      <c r="S96" s="41"/>
      <c r="T96" s="41"/>
      <c r="U96" s="41"/>
    </row>
    <row r="97" spans="1:23" s="5" customFormat="1" ht="14.25" customHeight="1" thickBot="1" x14ac:dyDescent="0.2">
      <c r="A97" s="36"/>
      <c r="B97" s="37" t="s">
        <v>0</v>
      </c>
      <c r="C97" s="213" t="s">
        <v>2</v>
      </c>
      <c r="D97" s="214"/>
      <c r="E97" s="213" t="s">
        <v>1</v>
      </c>
      <c r="F97" s="214"/>
      <c r="G97" s="213" t="s">
        <v>3</v>
      </c>
      <c r="H97" s="214"/>
      <c r="I97" s="203" t="s">
        <v>9</v>
      </c>
      <c r="J97" s="204"/>
      <c r="K97" s="22"/>
      <c r="L97" s="79"/>
      <c r="M97" s="80"/>
      <c r="N97" s="215"/>
      <c r="O97" s="215"/>
      <c r="P97" s="215"/>
      <c r="Q97" s="215"/>
      <c r="R97" s="215"/>
      <c r="S97" s="215"/>
      <c r="T97" s="215"/>
      <c r="U97" s="215"/>
      <c r="V97" s="202"/>
      <c r="W97" s="202"/>
    </row>
    <row r="98" spans="1:23" s="5" customFormat="1" ht="30" customHeight="1" thickBot="1" x14ac:dyDescent="0.2">
      <c r="A98" s="38"/>
      <c r="B98" s="39" t="s">
        <v>7</v>
      </c>
      <c r="C98" s="196" t="s">
        <v>589</v>
      </c>
      <c r="D98" s="197" t="s">
        <v>587</v>
      </c>
      <c r="E98" s="196" t="s">
        <v>589</v>
      </c>
      <c r="F98" s="197" t="s">
        <v>587</v>
      </c>
      <c r="G98" s="196" t="s">
        <v>589</v>
      </c>
      <c r="H98" s="197" t="s">
        <v>587</v>
      </c>
      <c r="I98" s="42" t="s">
        <v>11</v>
      </c>
      <c r="J98" s="57" t="s">
        <v>17</v>
      </c>
      <c r="K98" s="24"/>
      <c r="L98" s="79"/>
      <c r="M98" s="65" t="s">
        <v>19</v>
      </c>
      <c r="N98" s="200" t="s">
        <v>590</v>
      </c>
      <c r="O98" s="198" t="s">
        <v>591</v>
      </c>
      <c r="P98" s="200" t="s">
        <v>592</v>
      </c>
      <c r="Q98" s="199" t="s">
        <v>588</v>
      </c>
      <c r="R98" s="200" t="s">
        <v>593</v>
      </c>
      <c r="S98" s="201" t="s">
        <v>588</v>
      </c>
      <c r="T98" s="51" t="s">
        <v>32</v>
      </c>
      <c r="U98" s="52" t="s">
        <v>16</v>
      </c>
      <c r="V98" s="24"/>
      <c r="W98" s="24"/>
    </row>
    <row r="99" spans="1:23" s="6" customFormat="1" ht="30" customHeight="1" thickBot="1" x14ac:dyDescent="0.2">
      <c r="A99" s="84">
        <v>1</v>
      </c>
      <c r="B99" s="112" t="s">
        <v>90</v>
      </c>
      <c r="C99" s="85"/>
      <c r="D99" s="86"/>
      <c r="E99" s="85"/>
      <c r="F99" s="86"/>
      <c r="G99" s="85"/>
      <c r="H99" s="86"/>
      <c r="I99" s="85"/>
      <c r="J99" s="86"/>
      <c r="K99" s="25"/>
      <c r="L99" s="81"/>
      <c r="M99" s="102" t="s">
        <v>12</v>
      </c>
      <c r="N99" s="58">
        <f>COUNTIF($C$99,"〇")</f>
        <v>0</v>
      </c>
      <c r="O99" s="59">
        <f>COUNTIF($D$99,"〇")</f>
        <v>0</v>
      </c>
      <c r="P99" s="58">
        <f>COUNTIF($E$99,"〇")</f>
        <v>0</v>
      </c>
      <c r="Q99" s="59">
        <f>COUNTIF($F$99,"〇")</f>
        <v>0</v>
      </c>
      <c r="R99" s="58">
        <f>COUNTIF($G$99,"〇")</f>
        <v>0</v>
      </c>
      <c r="S99" s="59">
        <f>COUNTIF($H$99,"〇")</f>
        <v>0</v>
      </c>
      <c r="T99" s="60">
        <f>COUNTIF($I$99:$I$112,"あり")</f>
        <v>0</v>
      </c>
      <c r="U99" s="59">
        <f>COUNTIF($I$99:$I$112,"なし")</f>
        <v>0</v>
      </c>
      <c r="V99" s="25"/>
      <c r="W99" s="25"/>
    </row>
    <row r="100" spans="1:23" s="6" customFormat="1" ht="30" customHeight="1" thickTop="1" x14ac:dyDescent="0.15">
      <c r="A100" s="73">
        <v>2</v>
      </c>
      <c r="B100" s="109" t="s">
        <v>91</v>
      </c>
      <c r="C100" s="74"/>
      <c r="D100" s="75"/>
      <c r="E100" s="74"/>
      <c r="F100" s="75"/>
      <c r="G100" s="74"/>
      <c r="H100" s="75"/>
      <c r="I100" s="74"/>
      <c r="J100" s="75"/>
      <c r="K100" s="25"/>
      <c r="L100" s="83"/>
      <c r="M100" s="102" t="s">
        <v>13</v>
      </c>
      <c r="N100" s="58">
        <f>COUNTIF($C$100:$C$107,"〇")</f>
        <v>0</v>
      </c>
      <c r="O100" s="59">
        <f>COUNTIF($D$100:$D$107,"〇")</f>
        <v>0</v>
      </c>
      <c r="P100" s="58">
        <f>COUNTIF($E$100:$E$107,"〇")</f>
        <v>0</v>
      </c>
      <c r="Q100" s="59">
        <f>COUNTIF($F$100:$F$107,"〇")</f>
        <v>0</v>
      </c>
      <c r="R100" s="58">
        <f>COUNTIF($G$100:$G$107,"〇")</f>
        <v>0</v>
      </c>
      <c r="S100" s="59">
        <f>COUNTIF($H$100:$H$107,"〇")</f>
        <v>0</v>
      </c>
      <c r="T100" s="61" t="s">
        <v>34</v>
      </c>
      <c r="U100" s="62">
        <f>COUNTIF($J$99:$J$112,"使用")</f>
        <v>0</v>
      </c>
      <c r="V100" s="25"/>
      <c r="W100" s="25"/>
    </row>
    <row r="101" spans="1:23" s="6" customFormat="1" ht="30" customHeight="1" x14ac:dyDescent="0.15">
      <c r="A101" s="54">
        <v>3</v>
      </c>
      <c r="B101" s="105" t="s">
        <v>92</v>
      </c>
      <c r="C101" s="46"/>
      <c r="D101" s="49"/>
      <c r="E101" s="46"/>
      <c r="F101" s="49"/>
      <c r="G101" s="46"/>
      <c r="H101" s="49"/>
      <c r="I101" s="46"/>
      <c r="J101" s="49"/>
      <c r="K101" s="25"/>
      <c r="L101" s="83"/>
      <c r="M101" s="102" t="s">
        <v>14</v>
      </c>
      <c r="N101" s="58">
        <f>COUNTIF($C$108:$C$111,"〇")</f>
        <v>0</v>
      </c>
      <c r="O101" s="59">
        <f>COUNTIF($D$108:$D$111,"〇")</f>
        <v>0</v>
      </c>
      <c r="P101" s="58">
        <f>COUNTIF($E$108:$E$111,"〇")</f>
        <v>0</v>
      </c>
      <c r="Q101" s="59">
        <f>COUNTIF($F$108:$F$111,"〇")</f>
        <v>0</v>
      </c>
      <c r="R101" s="58">
        <f>COUNTIF($G$108:$G$111,"〇")</f>
        <v>0</v>
      </c>
      <c r="S101" s="59">
        <f>COUNTIF($H$108:$H$111,"〇")</f>
        <v>0</v>
      </c>
      <c r="T101" s="61" t="s">
        <v>35</v>
      </c>
      <c r="U101" s="62">
        <f>COUNTIF($J$99:$J$112,"不使用")</f>
        <v>0</v>
      </c>
      <c r="V101" s="25"/>
      <c r="W101" s="25"/>
    </row>
    <row r="102" spans="1:23" s="6" customFormat="1" ht="30" customHeight="1" thickBot="1" x14ac:dyDescent="0.2">
      <c r="A102" s="54">
        <v>4</v>
      </c>
      <c r="B102" s="105" t="s">
        <v>93</v>
      </c>
      <c r="C102" s="46"/>
      <c r="D102" s="49"/>
      <c r="E102" s="46"/>
      <c r="F102" s="49"/>
      <c r="G102" s="46"/>
      <c r="H102" s="49"/>
      <c r="I102" s="46"/>
      <c r="J102" s="49"/>
      <c r="K102" s="25"/>
      <c r="L102" s="83"/>
      <c r="M102" s="103" t="s">
        <v>15</v>
      </c>
      <c r="N102" s="70">
        <f>COUNTIF($C$112,"〇")</f>
        <v>0</v>
      </c>
      <c r="O102" s="71">
        <f>COUNTIF($D$112,"〇")</f>
        <v>0</v>
      </c>
      <c r="P102" s="70">
        <f>COUNTIF($E$112,"〇")</f>
        <v>0</v>
      </c>
      <c r="Q102" s="71">
        <f>COUNTIF($F$112,"〇")</f>
        <v>0</v>
      </c>
      <c r="R102" s="70">
        <f>COUNTIF($G$112,"〇")</f>
        <v>0</v>
      </c>
      <c r="S102" s="72">
        <f>COUNTIF($H$112,"〇")</f>
        <v>0</v>
      </c>
      <c r="T102" s="63" t="s">
        <v>36</v>
      </c>
      <c r="U102" s="64">
        <f>COUNTIF($J$99:$J$112,"混合")</f>
        <v>0</v>
      </c>
      <c r="V102" s="25"/>
      <c r="W102" s="25"/>
    </row>
    <row r="103" spans="1:23" s="6" customFormat="1" ht="30" customHeight="1" x14ac:dyDescent="0.15">
      <c r="A103" s="54">
        <v>5</v>
      </c>
      <c r="B103" s="105" t="s">
        <v>94</v>
      </c>
      <c r="C103" s="46"/>
      <c r="D103" s="49"/>
      <c r="E103" s="46"/>
      <c r="F103" s="49"/>
      <c r="G103" s="46"/>
      <c r="H103" s="49"/>
      <c r="I103" s="46"/>
      <c r="J103" s="49"/>
      <c r="K103" s="25"/>
      <c r="L103" s="83"/>
      <c r="M103" s="111"/>
      <c r="N103" s="25"/>
      <c r="O103" s="25"/>
      <c r="P103" s="25"/>
      <c r="Q103" s="25"/>
      <c r="R103" s="25"/>
      <c r="S103" s="25"/>
      <c r="T103" s="25"/>
      <c r="U103" s="25"/>
      <c r="V103" s="25"/>
      <c r="W103" s="25"/>
    </row>
    <row r="104" spans="1:23" s="6" customFormat="1" ht="30" customHeight="1" x14ac:dyDescent="0.15">
      <c r="A104" s="54">
        <v>6</v>
      </c>
      <c r="B104" s="105" t="s">
        <v>95</v>
      </c>
      <c r="C104" s="46"/>
      <c r="D104" s="49"/>
      <c r="E104" s="46"/>
      <c r="F104" s="49"/>
      <c r="G104" s="46"/>
      <c r="H104" s="49"/>
      <c r="I104" s="46"/>
      <c r="J104" s="49"/>
      <c r="K104" s="25"/>
      <c r="L104" s="83"/>
      <c r="M104" s="111"/>
      <c r="N104" s="25"/>
      <c r="O104" s="25"/>
      <c r="P104" s="25"/>
      <c r="Q104" s="25"/>
      <c r="R104" s="25"/>
      <c r="S104" s="25"/>
      <c r="T104" s="25"/>
      <c r="U104" s="25"/>
      <c r="V104" s="25"/>
      <c r="W104" s="25"/>
    </row>
    <row r="105" spans="1:23" s="6" customFormat="1" ht="30" customHeight="1" x14ac:dyDescent="0.15">
      <c r="A105" s="54">
        <v>7</v>
      </c>
      <c r="B105" s="105" t="s">
        <v>96</v>
      </c>
      <c r="C105" s="46"/>
      <c r="D105" s="49"/>
      <c r="E105" s="46"/>
      <c r="F105" s="49"/>
      <c r="G105" s="46"/>
      <c r="H105" s="49"/>
      <c r="I105" s="46"/>
      <c r="J105" s="49"/>
      <c r="K105" s="25"/>
      <c r="L105" s="83"/>
      <c r="M105" s="111"/>
      <c r="N105" s="25"/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1:23" s="6" customFormat="1" ht="30" customHeight="1" x14ac:dyDescent="0.15">
      <c r="A106" s="54">
        <v>8</v>
      </c>
      <c r="B106" s="105" t="s">
        <v>97</v>
      </c>
      <c r="C106" s="46"/>
      <c r="D106" s="49"/>
      <c r="E106" s="46"/>
      <c r="F106" s="49"/>
      <c r="G106" s="46"/>
      <c r="H106" s="49"/>
      <c r="I106" s="46"/>
      <c r="J106" s="49"/>
      <c r="K106" s="25"/>
      <c r="L106" s="83"/>
      <c r="M106" s="111"/>
      <c r="N106" s="25"/>
      <c r="O106" s="25"/>
      <c r="P106" s="25"/>
      <c r="Q106" s="25"/>
      <c r="R106" s="25"/>
      <c r="S106" s="25"/>
      <c r="T106" s="25"/>
      <c r="U106" s="25"/>
      <c r="V106" s="25"/>
      <c r="W106" s="25"/>
    </row>
    <row r="107" spans="1:23" s="6" customFormat="1" ht="30" customHeight="1" thickBot="1" x14ac:dyDescent="0.2">
      <c r="A107" s="76">
        <v>9</v>
      </c>
      <c r="B107" s="108" t="s">
        <v>98</v>
      </c>
      <c r="C107" s="77"/>
      <c r="D107" s="78"/>
      <c r="E107" s="77"/>
      <c r="F107" s="78"/>
      <c r="G107" s="77"/>
      <c r="H107" s="78"/>
      <c r="I107" s="77"/>
      <c r="J107" s="78"/>
      <c r="K107" s="25"/>
      <c r="L107" s="83"/>
      <c r="M107" s="111"/>
      <c r="N107" s="25"/>
      <c r="O107" s="25"/>
      <c r="P107" s="25"/>
      <c r="Q107" s="25"/>
      <c r="R107" s="25"/>
      <c r="S107" s="25"/>
      <c r="T107" s="25"/>
      <c r="U107" s="25"/>
      <c r="V107" s="25"/>
      <c r="W107" s="25"/>
    </row>
    <row r="108" spans="1:23" s="6" customFormat="1" ht="30" customHeight="1" thickTop="1" x14ac:dyDescent="0.15">
      <c r="A108" s="73">
        <v>10</v>
      </c>
      <c r="B108" s="109" t="s">
        <v>99</v>
      </c>
      <c r="C108" s="74"/>
      <c r="D108" s="75"/>
      <c r="E108" s="74"/>
      <c r="F108" s="75"/>
      <c r="G108" s="74"/>
      <c r="H108" s="75"/>
      <c r="I108" s="74"/>
      <c r="J108" s="75"/>
      <c r="K108" s="25"/>
      <c r="L108" s="83"/>
      <c r="M108" s="111"/>
      <c r="N108" s="25"/>
      <c r="O108" s="25"/>
      <c r="P108" s="25"/>
      <c r="Q108" s="25"/>
      <c r="R108" s="25"/>
      <c r="S108" s="25"/>
      <c r="T108" s="25"/>
      <c r="U108" s="25"/>
      <c r="V108" s="25"/>
      <c r="W108" s="25"/>
    </row>
    <row r="109" spans="1:23" s="6" customFormat="1" ht="30" customHeight="1" x14ac:dyDescent="0.15">
      <c r="A109" s="54">
        <v>11</v>
      </c>
      <c r="B109" s="105" t="s">
        <v>100</v>
      </c>
      <c r="C109" s="46"/>
      <c r="D109" s="49"/>
      <c r="E109" s="46"/>
      <c r="F109" s="49"/>
      <c r="G109" s="46"/>
      <c r="H109" s="49"/>
      <c r="I109" s="46"/>
      <c r="J109" s="49"/>
      <c r="K109" s="25"/>
      <c r="L109" s="83"/>
      <c r="M109" s="111"/>
      <c r="N109" s="25"/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1:23" s="6" customFormat="1" ht="30" customHeight="1" x14ac:dyDescent="0.15">
      <c r="A110" s="54">
        <v>12</v>
      </c>
      <c r="B110" s="105" t="s">
        <v>101</v>
      </c>
      <c r="C110" s="46"/>
      <c r="D110" s="49"/>
      <c r="E110" s="46"/>
      <c r="F110" s="49"/>
      <c r="G110" s="46"/>
      <c r="H110" s="49"/>
      <c r="I110" s="46"/>
      <c r="J110" s="49"/>
      <c r="K110" s="25"/>
      <c r="L110" s="83"/>
      <c r="M110" s="111"/>
      <c r="N110" s="25"/>
      <c r="O110" s="25"/>
      <c r="P110" s="25"/>
      <c r="Q110" s="25"/>
      <c r="R110" s="25"/>
      <c r="S110" s="25"/>
      <c r="T110" s="25"/>
      <c r="U110" s="25"/>
      <c r="V110" s="25"/>
      <c r="W110" s="25"/>
    </row>
    <row r="111" spans="1:23" s="6" customFormat="1" ht="30" customHeight="1" thickBot="1" x14ac:dyDescent="0.2">
      <c r="A111" s="76">
        <v>13</v>
      </c>
      <c r="B111" s="116" t="s">
        <v>102</v>
      </c>
      <c r="C111" s="77"/>
      <c r="D111" s="78"/>
      <c r="E111" s="77"/>
      <c r="F111" s="78"/>
      <c r="G111" s="77"/>
      <c r="H111" s="78"/>
      <c r="I111" s="77"/>
      <c r="J111" s="78"/>
      <c r="K111" s="25"/>
      <c r="L111" s="83"/>
      <c r="M111" s="111"/>
      <c r="N111" s="25"/>
      <c r="O111" s="25"/>
      <c r="P111" s="25"/>
      <c r="Q111" s="25"/>
      <c r="R111" s="25"/>
      <c r="S111" s="25"/>
      <c r="T111" s="25"/>
      <c r="U111" s="25"/>
      <c r="V111" s="25"/>
      <c r="W111" s="25"/>
    </row>
    <row r="112" spans="1:23" s="6" customFormat="1" ht="30" customHeight="1" thickTop="1" thickBot="1" x14ac:dyDescent="0.25">
      <c r="A112" s="113">
        <v>14</v>
      </c>
      <c r="B112" s="114" t="s">
        <v>103</v>
      </c>
      <c r="C112" s="40"/>
      <c r="D112" s="115"/>
      <c r="E112" s="40"/>
      <c r="F112" s="115"/>
      <c r="G112" s="40"/>
      <c r="H112" s="115"/>
      <c r="I112" s="40"/>
      <c r="J112" s="115"/>
      <c r="K112" s="25"/>
      <c r="L112" s="83"/>
      <c r="M112" s="111"/>
      <c r="N112" s="25"/>
      <c r="O112" s="25"/>
      <c r="P112" s="25"/>
      <c r="Q112" s="44" t="s">
        <v>18</v>
      </c>
      <c r="R112" s="25"/>
      <c r="S112" s="25"/>
      <c r="T112" s="25"/>
      <c r="U112" s="25"/>
      <c r="V112" s="25"/>
      <c r="W112" s="25"/>
    </row>
    <row r="113" spans="1:23" s="6" customFormat="1" ht="6" customHeight="1" x14ac:dyDescent="0.15">
      <c r="C113" s="7"/>
      <c r="D113" s="7"/>
    </row>
    <row r="114" spans="1:23" s="1" customFormat="1" ht="24" customHeight="1" x14ac:dyDescent="0.15">
      <c r="A114" s="206" t="s">
        <v>6</v>
      </c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67"/>
      <c r="W114" s="67"/>
    </row>
    <row r="115" spans="1:23" s="1" customFormat="1" ht="7.5" customHeight="1" thickBot="1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7"/>
      <c r="W115" s="67"/>
    </row>
    <row r="116" spans="1:23" s="1" customFormat="1" ht="13.5" customHeight="1" x14ac:dyDescent="0.15">
      <c r="A116" s="20"/>
      <c r="B116" s="207" t="s">
        <v>115</v>
      </c>
      <c r="C116" s="208"/>
      <c r="D116" s="211" t="s">
        <v>8</v>
      </c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s="1" customFormat="1" ht="19.5" customHeight="1" thickBot="1" x14ac:dyDescent="0.2">
      <c r="A117" s="12"/>
      <c r="B117" s="209"/>
      <c r="C117" s="210"/>
      <c r="D117" s="212"/>
      <c r="E117" s="13"/>
      <c r="F117" s="13"/>
      <c r="G117" s="68" t="s">
        <v>116</v>
      </c>
      <c r="H117" s="13"/>
      <c r="I117" s="13"/>
      <c r="J117" s="13"/>
      <c r="K117" s="13"/>
      <c r="L117" s="69" t="s">
        <v>5</v>
      </c>
      <c r="M117" s="13"/>
      <c r="N117" s="13"/>
      <c r="O117" s="13"/>
      <c r="P117" s="13"/>
      <c r="R117" s="43" t="s">
        <v>4</v>
      </c>
      <c r="S117" s="43"/>
      <c r="T117" s="18"/>
      <c r="U117" s="18"/>
      <c r="V117" s="13"/>
      <c r="W117" s="13"/>
    </row>
    <row r="118" spans="1:23" s="4" customFormat="1" ht="7.5" customHeight="1" thickBot="1" x14ac:dyDescent="0.2">
      <c r="A118" s="2"/>
      <c r="B118" s="3"/>
      <c r="C118" s="2"/>
      <c r="F118" s="11"/>
      <c r="Q118" s="41"/>
      <c r="R118" s="41"/>
      <c r="S118" s="41"/>
      <c r="T118" s="41"/>
      <c r="U118" s="41"/>
    </row>
    <row r="119" spans="1:23" s="5" customFormat="1" ht="14.25" customHeight="1" thickBot="1" x14ac:dyDescent="0.2">
      <c r="A119" s="36"/>
      <c r="B119" s="37" t="s">
        <v>0</v>
      </c>
      <c r="C119" s="213" t="s">
        <v>2</v>
      </c>
      <c r="D119" s="214"/>
      <c r="E119" s="213" t="s">
        <v>1</v>
      </c>
      <c r="F119" s="214"/>
      <c r="G119" s="213" t="s">
        <v>3</v>
      </c>
      <c r="H119" s="214"/>
      <c r="I119" s="203" t="s">
        <v>9</v>
      </c>
      <c r="J119" s="204"/>
      <c r="K119" s="22"/>
      <c r="L119" s="79"/>
      <c r="M119" s="80"/>
      <c r="N119" s="215"/>
      <c r="O119" s="215"/>
      <c r="P119" s="215"/>
      <c r="Q119" s="215"/>
      <c r="R119" s="215"/>
      <c r="S119" s="215"/>
      <c r="T119" s="215"/>
      <c r="U119" s="215"/>
      <c r="V119" s="202"/>
      <c r="W119" s="202"/>
    </row>
    <row r="120" spans="1:23" s="5" customFormat="1" ht="30" customHeight="1" thickBot="1" x14ac:dyDescent="0.2">
      <c r="A120" s="38"/>
      <c r="B120" s="39" t="s">
        <v>7</v>
      </c>
      <c r="C120" s="196" t="s">
        <v>589</v>
      </c>
      <c r="D120" s="197" t="s">
        <v>587</v>
      </c>
      <c r="E120" s="196" t="s">
        <v>589</v>
      </c>
      <c r="F120" s="197" t="s">
        <v>587</v>
      </c>
      <c r="G120" s="196" t="s">
        <v>589</v>
      </c>
      <c r="H120" s="197" t="s">
        <v>587</v>
      </c>
      <c r="I120" s="42" t="s">
        <v>11</v>
      </c>
      <c r="J120" s="57" t="s">
        <v>17</v>
      </c>
      <c r="K120" s="24"/>
      <c r="L120" s="79"/>
      <c r="M120" s="65" t="s">
        <v>19</v>
      </c>
      <c r="N120" s="200" t="s">
        <v>590</v>
      </c>
      <c r="O120" s="198" t="s">
        <v>591</v>
      </c>
      <c r="P120" s="200" t="s">
        <v>592</v>
      </c>
      <c r="Q120" s="199" t="s">
        <v>588</v>
      </c>
      <c r="R120" s="200" t="s">
        <v>593</v>
      </c>
      <c r="S120" s="201" t="s">
        <v>588</v>
      </c>
      <c r="T120" s="51" t="s">
        <v>32</v>
      </c>
      <c r="U120" s="52" t="s">
        <v>16</v>
      </c>
      <c r="V120" s="24"/>
      <c r="W120" s="24"/>
    </row>
    <row r="121" spans="1:23" s="6" customFormat="1" ht="30" customHeight="1" x14ac:dyDescent="0.15">
      <c r="A121" s="53">
        <v>1</v>
      </c>
      <c r="B121" s="107" t="s">
        <v>105</v>
      </c>
      <c r="C121" s="45"/>
      <c r="D121" s="48"/>
      <c r="E121" s="45"/>
      <c r="F121" s="48"/>
      <c r="G121" s="45"/>
      <c r="H121" s="48"/>
      <c r="I121" s="45"/>
      <c r="J121" s="48"/>
      <c r="K121" s="25"/>
      <c r="L121" s="81"/>
      <c r="M121" s="102" t="s">
        <v>12</v>
      </c>
      <c r="N121" s="58">
        <f>COUNTIF($C$121:$C$124,"〇")</f>
        <v>0</v>
      </c>
      <c r="O121" s="59">
        <f>COUNTIF($D$121:$D$124,"〇")</f>
        <v>0</v>
      </c>
      <c r="P121" s="58">
        <f>COUNTIF($E$121:$E$124,"〇")</f>
        <v>0</v>
      </c>
      <c r="Q121" s="59">
        <f>COUNTIF($F$121:$F$124,"〇")</f>
        <v>0</v>
      </c>
      <c r="R121" s="58">
        <f>COUNTIF($G$121:$G$124,"〇")</f>
        <v>0</v>
      </c>
      <c r="S121" s="59">
        <f>COUNTIF($H$121:$H$124,"〇")</f>
        <v>0</v>
      </c>
      <c r="T121" s="60">
        <f>COUNTIF($I$121:$I$130,"あり")</f>
        <v>0</v>
      </c>
      <c r="U121" s="59">
        <f>COUNTIF($I$121:$I$130,"なし")</f>
        <v>0</v>
      </c>
      <c r="V121" s="25"/>
      <c r="W121" s="25"/>
    </row>
    <row r="122" spans="1:23" s="6" customFormat="1" ht="30" customHeight="1" x14ac:dyDescent="0.15">
      <c r="A122" s="54">
        <v>2</v>
      </c>
      <c r="B122" s="105" t="s">
        <v>106</v>
      </c>
      <c r="C122" s="46"/>
      <c r="D122" s="49"/>
      <c r="E122" s="46"/>
      <c r="F122" s="49"/>
      <c r="G122" s="46"/>
      <c r="H122" s="49"/>
      <c r="I122" s="46"/>
      <c r="J122" s="49"/>
      <c r="K122" s="25"/>
      <c r="L122" s="83"/>
      <c r="M122" s="102" t="s">
        <v>13</v>
      </c>
      <c r="N122" s="58">
        <f>COUNTIF($C$125:$C$128,"〇")</f>
        <v>0</v>
      </c>
      <c r="O122" s="59">
        <f>COUNTIF($D$125:$D$128,"〇")</f>
        <v>0</v>
      </c>
      <c r="P122" s="58">
        <f>COUNTIF($E$125:$E$128,"〇")</f>
        <v>0</v>
      </c>
      <c r="Q122" s="59">
        <f>COUNTIF($F$125:$F$128,"〇")</f>
        <v>0</v>
      </c>
      <c r="R122" s="58">
        <f>COUNTIF($G$125:$G$128,"〇")</f>
        <v>0</v>
      </c>
      <c r="S122" s="59">
        <f>COUNTIF($H$125:$H$128,"〇")</f>
        <v>0</v>
      </c>
      <c r="T122" s="61" t="s">
        <v>34</v>
      </c>
      <c r="U122" s="62">
        <f>COUNTIF($J$121:$J$130,"使用")</f>
        <v>0</v>
      </c>
      <c r="V122" s="25"/>
      <c r="W122" s="25"/>
    </row>
    <row r="123" spans="1:23" s="6" customFormat="1" ht="30" customHeight="1" x14ac:dyDescent="0.15">
      <c r="A123" s="54">
        <v>3</v>
      </c>
      <c r="B123" s="105" t="s">
        <v>107</v>
      </c>
      <c r="C123" s="46"/>
      <c r="D123" s="49"/>
      <c r="E123" s="46"/>
      <c r="F123" s="49"/>
      <c r="G123" s="46"/>
      <c r="H123" s="49"/>
      <c r="I123" s="46"/>
      <c r="J123" s="49"/>
      <c r="K123" s="25"/>
      <c r="L123" s="83"/>
      <c r="M123" s="102" t="s">
        <v>14</v>
      </c>
      <c r="N123" s="58">
        <f>COUNTIF($C$129,"〇")</f>
        <v>0</v>
      </c>
      <c r="O123" s="59">
        <f>COUNTIF($D$129,"〇")</f>
        <v>0</v>
      </c>
      <c r="P123" s="58">
        <f>COUNTIF($E$129,"〇")</f>
        <v>0</v>
      </c>
      <c r="Q123" s="59">
        <f>COUNTIF($F$129,"〇")</f>
        <v>0</v>
      </c>
      <c r="R123" s="58">
        <f>COUNTIF($G$129,"〇")</f>
        <v>0</v>
      </c>
      <c r="S123" s="59">
        <f>COUNTIF($H$129,"〇")</f>
        <v>0</v>
      </c>
      <c r="T123" s="61" t="s">
        <v>35</v>
      </c>
      <c r="U123" s="62">
        <f>COUNTIF($J$121:$J$130,"不使用")</f>
        <v>0</v>
      </c>
      <c r="V123" s="25"/>
      <c r="W123" s="25"/>
    </row>
    <row r="124" spans="1:23" s="6" customFormat="1" ht="30" customHeight="1" thickBot="1" x14ac:dyDescent="0.2">
      <c r="A124" s="76">
        <v>4</v>
      </c>
      <c r="B124" s="108" t="s">
        <v>108</v>
      </c>
      <c r="C124" s="77"/>
      <c r="D124" s="78"/>
      <c r="E124" s="77"/>
      <c r="F124" s="78"/>
      <c r="G124" s="77"/>
      <c r="H124" s="78"/>
      <c r="I124" s="77"/>
      <c r="J124" s="78"/>
      <c r="K124" s="25"/>
      <c r="L124" s="83"/>
      <c r="M124" s="103" t="s">
        <v>15</v>
      </c>
      <c r="N124" s="70">
        <f>COUNTIF($C$130,"〇")</f>
        <v>0</v>
      </c>
      <c r="O124" s="71">
        <f>COUNTIF($D$130,"〇")</f>
        <v>0</v>
      </c>
      <c r="P124" s="70">
        <f>COUNTIF($E$130,"〇")</f>
        <v>0</v>
      </c>
      <c r="Q124" s="71">
        <f>COUNTIF($F$130,"〇")</f>
        <v>0</v>
      </c>
      <c r="R124" s="70">
        <f>COUNTIF($G$130,"〇")</f>
        <v>0</v>
      </c>
      <c r="S124" s="72">
        <f>COUNTIF($H$130,"〇")</f>
        <v>0</v>
      </c>
      <c r="T124" s="63" t="s">
        <v>36</v>
      </c>
      <c r="U124" s="64">
        <f>COUNTIF($J$121:$J$130,"混合")</f>
        <v>0</v>
      </c>
      <c r="V124" s="25"/>
      <c r="W124" s="25"/>
    </row>
    <row r="125" spans="1:23" s="6" customFormat="1" ht="30" customHeight="1" thickTop="1" x14ac:dyDescent="0.15">
      <c r="A125" s="73">
        <v>5</v>
      </c>
      <c r="B125" s="109" t="s">
        <v>109</v>
      </c>
      <c r="C125" s="74"/>
      <c r="D125" s="75"/>
      <c r="E125" s="74"/>
      <c r="F125" s="75"/>
      <c r="G125" s="74"/>
      <c r="H125" s="75"/>
      <c r="I125" s="74"/>
      <c r="J125" s="75"/>
      <c r="K125" s="25"/>
      <c r="L125" s="83"/>
      <c r="M125" s="111"/>
      <c r="N125" s="25"/>
      <c r="O125" s="25"/>
      <c r="P125" s="25"/>
      <c r="Q125" s="25"/>
      <c r="R125" s="25"/>
      <c r="S125" s="25"/>
      <c r="T125" s="25"/>
      <c r="U125" s="25"/>
      <c r="V125" s="25"/>
      <c r="W125" s="25"/>
    </row>
    <row r="126" spans="1:23" s="6" customFormat="1" ht="30" customHeight="1" x14ac:dyDescent="0.15">
      <c r="A126" s="54">
        <v>6</v>
      </c>
      <c r="B126" s="105" t="s">
        <v>110</v>
      </c>
      <c r="C126" s="46"/>
      <c r="D126" s="49"/>
      <c r="E126" s="46"/>
      <c r="F126" s="49"/>
      <c r="G126" s="46"/>
      <c r="H126" s="49"/>
      <c r="I126" s="46"/>
      <c r="J126" s="49"/>
      <c r="K126" s="25"/>
      <c r="L126" s="83"/>
      <c r="M126" s="111"/>
      <c r="N126" s="25"/>
      <c r="O126" s="25"/>
      <c r="P126" s="25"/>
      <c r="Q126" s="25"/>
      <c r="R126" s="25"/>
      <c r="S126" s="25"/>
      <c r="T126" s="25"/>
      <c r="U126" s="25"/>
      <c r="V126" s="25"/>
      <c r="W126" s="25"/>
    </row>
    <row r="127" spans="1:23" s="6" customFormat="1" ht="30" customHeight="1" x14ac:dyDescent="0.15">
      <c r="A127" s="54">
        <v>7</v>
      </c>
      <c r="B127" s="105" t="s">
        <v>111</v>
      </c>
      <c r="C127" s="46"/>
      <c r="D127" s="49"/>
      <c r="E127" s="46"/>
      <c r="F127" s="49"/>
      <c r="G127" s="46"/>
      <c r="H127" s="49"/>
      <c r="I127" s="46"/>
      <c r="J127" s="49"/>
      <c r="K127" s="25"/>
      <c r="L127" s="83"/>
      <c r="M127" s="111"/>
      <c r="N127" s="25"/>
      <c r="O127" s="25"/>
      <c r="P127" s="25"/>
      <c r="Q127" s="25"/>
      <c r="R127" s="25"/>
      <c r="S127" s="25"/>
      <c r="T127" s="25"/>
      <c r="U127" s="25"/>
      <c r="V127" s="25"/>
      <c r="W127" s="25"/>
    </row>
    <row r="128" spans="1:23" s="6" customFormat="1" ht="30" customHeight="1" thickBot="1" x14ac:dyDescent="0.2">
      <c r="A128" s="76">
        <v>8</v>
      </c>
      <c r="B128" s="108" t="s">
        <v>112</v>
      </c>
      <c r="C128" s="77"/>
      <c r="D128" s="78"/>
      <c r="E128" s="77"/>
      <c r="F128" s="78"/>
      <c r="G128" s="77"/>
      <c r="H128" s="78"/>
      <c r="I128" s="77"/>
      <c r="J128" s="78"/>
      <c r="K128" s="25"/>
      <c r="L128" s="83"/>
      <c r="M128" s="111"/>
      <c r="N128" s="25"/>
      <c r="O128" s="25"/>
      <c r="P128" s="25"/>
      <c r="Q128" s="25"/>
      <c r="R128" s="25"/>
      <c r="S128" s="25"/>
      <c r="T128" s="25"/>
      <c r="U128" s="25"/>
      <c r="V128" s="25"/>
      <c r="W128" s="25"/>
    </row>
    <row r="129" spans="1:23" s="6" customFormat="1" ht="30" customHeight="1" thickTop="1" thickBot="1" x14ac:dyDescent="0.2">
      <c r="A129" s="117">
        <v>9</v>
      </c>
      <c r="B129" s="118" t="s">
        <v>113</v>
      </c>
      <c r="C129" s="119"/>
      <c r="D129" s="120"/>
      <c r="E129" s="119"/>
      <c r="F129" s="120"/>
      <c r="G129" s="119"/>
      <c r="H129" s="120"/>
      <c r="I129" s="119"/>
      <c r="J129" s="120"/>
      <c r="K129" s="25"/>
      <c r="L129" s="83"/>
      <c r="M129" s="111"/>
      <c r="N129" s="25"/>
      <c r="O129" s="25"/>
      <c r="P129" s="25"/>
      <c r="Q129" s="25"/>
      <c r="R129" s="25"/>
      <c r="S129" s="25"/>
      <c r="T129" s="25"/>
      <c r="U129" s="25"/>
      <c r="V129" s="25"/>
      <c r="W129" s="25"/>
    </row>
    <row r="130" spans="1:23" s="6" customFormat="1" ht="30" customHeight="1" thickTop="1" x14ac:dyDescent="0.15">
      <c r="A130" s="121">
        <v>10</v>
      </c>
      <c r="B130" s="122" t="s">
        <v>114</v>
      </c>
      <c r="C130" s="123"/>
      <c r="D130" s="124"/>
      <c r="E130" s="123"/>
      <c r="F130" s="124"/>
      <c r="G130" s="123"/>
      <c r="H130" s="124"/>
      <c r="I130" s="123"/>
      <c r="J130" s="124"/>
      <c r="K130" s="25"/>
      <c r="L130" s="83"/>
      <c r="M130" s="111"/>
      <c r="N130" s="25"/>
      <c r="O130" s="25"/>
      <c r="P130" s="25"/>
      <c r="Q130" s="25"/>
      <c r="R130" s="25"/>
      <c r="S130" s="25"/>
      <c r="T130" s="25"/>
      <c r="U130" s="25"/>
      <c r="V130" s="25"/>
      <c r="W130" s="25"/>
    </row>
    <row r="131" spans="1:23" s="6" customFormat="1" ht="30" customHeight="1" x14ac:dyDescent="0.15">
      <c r="A131" s="73"/>
      <c r="B131" s="109"/>
      <c r="C131" s="74"/>
      <c r="D131" s="75"/>
      <c r="E131" s="74"/>
      <c r="F131" s="75"/>
      <c r="G131" s="74"/>
      <c r="H131" s="75"/>
      <c r="I131" s="74"/>
      <c r="J131" s="75"/>
      <c r="K131" s="25"/>
      <c r="L131" s="83"/>
      <c r="M131" s="111"/>
      <c r="N131" s="25"/>
      <c r="O131" s="25"/>
      <c r="P131" s="25"/>
      <c r="Q131" s="25"/>
      <c r="R131" s="25"/>
      <c r="S131" s="25"/>
      <c r="T131" s="25"/>
      <c r="U131" s="25"/>
      <c r="V131" s="25"/>
      <c r="W131" s="25"/>
    </row>
    <row r="132" spans="1:23" s="6" customFormat="1" ht="30" customHeight="1" x14ac:dyDescent="0.15">
      <c r="A132" s="54"/>
      <c r="B132" s="105"/>
      <c r="C132" s="46"/>
      <c r="D132" s="49"/>
      <c r="E132" s="46"/>
      <c r="F132" s="49"/>
      <c r="G132" s="46"/>
      <c r="H132" s="49"/>
      <c r="I132" s="46"/>
      <c r="J132" s="49"/>
      <c r="K132" s="25"/>
      <c r="L132" s="83"/>
      <c r="M132" s="111"/>
      <c r="N132" s="25"/>
      <c r="O132" s="25"/>
      <c r="P132" s="25"/>
      <c r="Q132" s="25"/>
      <c r="R132" s="25"/>
      <c r="S132" s="25"/>
      <c r="T132" s="25"/>
      <c r="U132" s="25"/>
      <c r="V132" s="25"/>
      <c r="W132" s="25"/>
    </row>
    <row r="133" spans="1:23" s="6" customFormat="1" ht="30" customHeight="1" thickBot="1" x14ac:dyDescent="0.25">
      <c r="A133" s="55"/>
      <c r="B133" s="110"/>
      <c r="C133" s="47"/>
      <c r="D133" s="50"/>
      <c r="E133" s="47"/>
      <c r="F133" s="50"/>
      <c r="G133" s="47"/>
      <c r="H133" s="50"/>
      <c r="I133" s="47"/>
      <c r="J133" s="50"/>
      <c r="K133" s="25"/>
      <c r="L133" s="83"/>
      <c r="M133" s="111"/>
      <c r="N133" s="25"/>
      <c r="O133" s="25"/>
      <c r="P133" s="25"/>
      <c r="Q133" s="44" t="s">
        <v>18</v>
      </c>
      <c r="R133" s="25"/>
      <c r="S133" s="25"/>
      <c r="T133" s="25"/>
      <c r="U133" s="25"/>
      <c r="V133" s="25"/>
      <c r="W133" s="25"/>
    </row>
    <row r="134" spans="1:23" s="6" customFormat="1" ht="6" customHeight="1" x14ac:dyDescent="0.15">
      <c r="C134" s="7"/>
      <c r="D134" s="7"/>
    </row>
    <row r="135" spans="1:23" s="1" customFormat="1" ht="24" customHeight="1" x14ac:dyDescent="0.15">
      <c r="A135" s="206" t="s">
        <v>6</v>
      </c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67"/>
      <c r="W135" s="67"/>
    </row>
    <row r="136" spans="1:23" s="1" customFormat="1" ht="7.5" customHeight="1" thickBot="1" x14ac:dyDescent="0.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7"/>
      <c r="W136" s="67"/>
    </row>
    <row r="137" spans="1:23" s="1" customFormat="1" ht="13.5" customHeight="1" x14ac:dyDescent="0.15">
      <c r="A137" s="20"/>
      <c r="B137" s="207" t="s">
        <v>117</v>
      </c>
      <c r="C137" s="208"/>
      <c r="D137" s="211" t="s">
        <v>8</v>
      </c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1:23" s="1" customFormat="1" ht="19.5" customHeight="1" thickBot="1" x14ac:dyDescent="0.2">
      <c r="A138" s="12"/>
      <c r="B138" s="209"/>
      <c r="C138" s="210"/>
      <c r="D138" s="212"/>
      <c r="E138" s="13"/>
      <c r="F138" s="13"/>
      <c r="G138" s="68" t="s">
        <v>118</v>
      </c>
      <c r="H138" s="13"/>
      <c r="I138" s="13"/>
      <c r="J138" s="13"/>
      <c r="K138" s="13"/>
      <c r="L138" s="69" t="s">
        <v>5</v>
      </c>
      <c r="M138" s="13"/>
      <c r="N138" s="13"/>
      <c r="O138" s="13"/>
      <c r="P138" s="13"/>
      <c r="R138" s="43" t="s">
        <v>4</v>
      </c>
      <c r="S138" s="43"/>
      <c r="T138" s="18"/>
      <c r="U138" s="18"/>
      <c r="V138" s="13"/>
      <c r="W138" s="13"/>
    </row>
    <row r="139" spans="1:23" s="4" customFormat="1" ht="7.5" customHeight="1" thickBot="1" x14ac:dyDescent="0.2">
      <c r="A139" s="2"/>
      <c r="B139" s="3"/>
      <c r="C139" s="2"/>
      <c r="F139" s="11"/>
      <c r="Q139" s="41"/>
      <c r="R139" s="41"/>
      <c r="S139" s="41"/>
      <c r="T139" s="41"/>
      <c r="U139" s="41"/>
    </row>
    <row r="140" spans="1:23" s="5" customFormat="1" ht="14.25" customHeight="1" thickBot="1" x14ac:dyDescent="0.2">
      <c r="A140" s="36"/>
      <c r="B140" s="37" t="s">
        <v>0</v>
      </c>
      <c r="C140" s="213" t="s">
        <v>2</v>
      </c>
      <c r="D140" s="214"/>
      <c r="E140" s="213" t="s">
        <v>1</v>
      </c>
      <c r="F140" s="214"/>
      <c r="G140" s="213" t="s">
        <v>3</v>
      </c>
      <c r="H140" s="214"/>
      <c r="I140" s="203" t="s">
        <v>9</v>
      </c>
      <c r="J140" s="204"/>
      <c r="K140" s="22"/>
      <c r="L140" s="79"/>
      <c r="M140" s="80"/>
      <c r="N140" s="215"/>
      <c r="O140" s="215"/>
      <c r="P140" s="215"/>
      <c r="Q140" s="215"/>
      <c r="R140" s="215"/>
      <c r="S140" s="215"/>
      <c r="T140" s="215"/>
      <c r="U140" s="215"/>
      <c r="V140" s="202"/>
      <c r="W140" s="202"/>
    </row>
    <row r="141" spans="1:23" s="5" customFormat="1" ht="30" customHeight="1" thickBot="1" x14ac:dyDescent="0.2">
      <c r="A141" s="38"/>
      <c r="B141" s="39" t="s">
        <v>7</v>
      </c>
      <c r="C141" s="196" t="s">
        <v>589</v>
      </c>
      <c r="D141" s="197" t="s">
        <v>587</v>
      </c>
      <c r="E141" s="196" t="s">
        <v>589</v>
      </c>
      <c r="F141" s="197" t="s">
        <v>587</v>
      </c>
      <c r="G141" s="196" t="s">
        <v>589</v>
      </c>
      <c r="H141" s="197" t="s">
        <v>587</v>
      </c>
      <c r="I141" s="42" t="s">
        <v>11</v>
      </c>
      <c r="J141" s="57" t="s">
        <v>17</v>
      </c>
      <c r="K141" s="24"/>
      <c r="L141" s="79"/>
      <c r="M141" s="65" t="s">
        <v>19</v>
      </c>
      <c r="N141" s="200" t="s">
        <v>590</v>
      </c>
      <c r="O141" s="198" t="s">
        <v>591</v>
      </c>
      <c r="P141" s="200" t="s">
        <v>592</v>
      </c>
      <c r="Q141" s="199" t="s">
        <v>588</v>
      </c>
      <c r="R141" s="200" t="s">
        <v>593</v>
      </c>
      <c r="S141" s="201" t="s">
        <v>588</v>
      </c>
      <c r="T141" s="51" t="s">
        <v>32</v>
      </c>
      <c r="U141" s="52" t="s">
        <v>16</v>
      </c>
      <c r="V141" s="24"/>
      <c r="W141" s="24"/>
    </row>
    <row r="142" spans="1:23" s="6" customFormat="1" ht="30" customHeight="1" x14ac:dyDescent="0.15">
      <c r="A142" s="53">
        <v>1</v>
      </c>
      <c r="B142" s="107" t="s">
        <v>119</v>
      </c>
      <c r="C142" s="45"/>
      <c r="D142" s="48"/>
      <c r="E142" s="45"/>
      <c r="F142" s="48"/>
      <c r="G142" s="45"/>
      <c r="H142" s="48"/>
      <c r="I142" s="45"/>
      <c r="J142" s="48"/>
      <c r="K142" s="25"/>
      <c r="L142" s="81"/>
      <c r="M142" s="102" t="s">
        <v>12</v>
      </c>
      <c r="N142" s="58">
        <f>COUNTIF($C$142:$C$143,"〇")</f>
        <v>0</v>
      </c>
      <c r="O142" s="59">
        <f>COUNTIF($D$142:$D$143,"〇")</f>
        <v>0</v>
      </c>
      <c r="P142" s="58">
        <f>COUNTIF($E$142:$E$143,"〇")</f>
        <v>0</v>
      </c>
      <c r="Q142" s="59">
        <f>COUNTIF($F$142:$F$143,"〇")</f>
        <v>0</v>
      </c>
      <c r="R142" s="58">
        <f>COUNTIF($G$142:$G$143,"〇")</f>
        <v>0</v>
      </c>
      <c r="S142" s="59">
        <f>COUNTIF($H$142:$H$143,"〇")</f>
        <v>0</v>
      </c>
      <c r="T142" s="60">
        <f>COUNTIF($I$142:$I$149,"あり")</f>
        <v>0</v>
      </c>
      <c r="U142" s="59">
        <f>COUNTIF($I$142:$I$149,"なし")</f>
        <v>0</v>
      </c>
      <c r="V142" s="25"/>
      <c r="W142" s="25"/>
    </row>
    <row r="143" spans="1:23" s="6" customFormat="1" ht="30" customHeight="1" thickBot="1" x14ac:dyDescent="0.2">
      <c r="A143" s="76">
        <v>2</v>
      </c>
      <c r="B143" s="108" t="s">
        <v>120</v>
      </c>
      <c r="C143" s="77"/>
      <c r="D143" s="78"/>
      <c r="E143" s="77"/>
      <c r="F143" s="78"/>
      <c r="G143" s="77"/>
      <c r="H143" s="78"/>
      <c r="I143" s="77"/>
      <c r="J143" s="78"/>
      <c r="K143" s="25"/>
      <c r="L143" s="83"/>
      <c r="M143" s="102" t="s">
        <v>13</v>
      </c>
      <c r="N143" s="58">
        <f>COUNTIF($C$144:$C$146,"〇")</f>
        <v>0</v>
      </c>
      <c r="O143" s="59">
        <f>COUNTIF($D$144:$D$146,"〇")</f>
        <v>0</v>
      </c>
      <c r="P143" s="58">
        <f>COUNTIF($E$144:$E$146,"〇")</f>
        <v>0</v>
      </c>
      <c r="Q143" s="59">
        <f>COUNTIF($F$144:$F$146,"〇")</f>
        <v>0</v>
      </c>
      <c r="R143" s="58">
        <f>COUNTIF($G$144:$G$146,"〇")</f>
        <v>0</v>
      </c>
      <c r="S143" s="59">
        <f>COUNTIF($H$144:$H$146,"〇")</f>
        <v>0</v>
      </c>
      <c r="T143" s="61" t="s">
        <v>34</v>
      </c>
      <c r="U143" s="62">
        <f>COUNTIF($J$142:$J$149,"使用")</f>
        <v>0</v>
      </c>
      <c r="V143" s="25"/>
      <c r="W143" s="25"/>
    </row>
    <row r="144" spans="1:23" s="6" customFormat="1" ht="30" customHeight="1" thickTop="1" x14ac:dyDescent="0.15">
      <c r="A144" s="73">
        <v>3</v>
      </c>
      <c r="B144" s="109" t="s">
        <v>121</v>
      </c>
      <c r="C144" s="74"/>
      <c r="D144" s="75"/>
      <c r="E144" s="74"/>
      <c r="F144" s="75"/>
      <c r="G144" s="74"/>
      <c r="H144" s="75"/>
      <c r="I144" s="74"/>
      <c r="J144" s="75"/>
      <c r="K144" s="25"/>
      <c r="L144" s="83"/>
      <c r="M144" s="102" t="s">
        <v>14</v>
      </c>
      <c r="N144" s="58">
        <f>COUNTIF($C$147:$C$148,"〇")</f>
        <v>0</v>
      </c>
      <c r="O144" s="59">
        <f>COUNTIF($D$147:$D$148,"〇")</f>
        <v>0</v>
      </c>
      <c r="P144" s="58">
        <f>COUNTIF($E$147:$E$148,"〇")</f>
        <v>0</v>
      </c>
      <c r="Q144" s="59">
        <f>COUNTIF($F$147:$F$148,"〇")</f>
        <v>0</v>
      </c>
      <c r="R144" s="58">
        <f>COUNTIF($G$147:$G$148,"〇")</f>
        <v>0</v>
      </c>
      <c r="S144" s="59">
        <f>COUNTIF($H$147:$H$148,"〇")</f>
        <v>0</v>
      </c>
      <c r="T144" s="61" t="s">
        <v>35</v>
      </c>
      <c r="U144" s="62">
        <f>COUNTIF($J$142:$J$149,"不使用")</f>
        <v>0</v>
      </c>
      <c r="V144" s="25"/>
      <c r="W144" s="25"/>
    </row>
    <row r="145" spans="1:23" s="6" customFormat="1" ht="30" customHeight="1" thickBot="1" x14ac:dyDescent="0.2">
      <c r="A145" s="54">
        <v>4</v>
      </c>
      <c r="B145" s="105" t="s">
        <v>122</v>
      </c>
      <c r="C145" s="46"/>
      <c r="D145" s="49"/>
      <c r="E145" s="46"/>
      <c r="F145" s="49"/>
      <c r="G145" s="46"/>
      <c r="H145" s="49"/>
      <c r="I145" s="46"/>
      <c r="J145" s="49"/>
      <c r="K145" s="25"/>
      <c r="L145" s="83"/>
      <c r="M145" s="103" t="s">
        <v>15</v>
      </c>
      <c r="N145" s="70">
        <f>COUNTIF($C$149,"〇")</f>
        <v>0</v>
      </c>
      <c r="O145" s="71">
        <f>COUNTIF($D$149,"〇")</f>
        <v>0</v>
      </c>
      <c r="P145" s="70">
        <f>COUNTIF($E$149,"〇")</f>
        <v>0</v>
      </c>
      <c r="Q145" s="71">
        <f t="shared" ref="Q145" si="0">COUNTIF(F149,"〇")</f>
        <v>0</v>
      </c>
      <c r="R145" s="70">
        <f>COUNTIF($G$149,"〇")</f>
        <v>0</v>
      </c>
      <c r="S145" s="72">
        <f>COUNTIF($H$149,"〇")</f>
        <v>0</v>
      </c>
      <c r="T145" s="63" t="s">
        <v>36</v>
      </c>
      <c r="U145" s="64">
        <f>COUNTIF($J$142:$J$149,"混合")</f>
        <v>0</v>
      </c>
      <c r="V145" s="25"/>
      <c r="W145" s="25"/>
    </row>
    <row r="146" spans="1:23" s="6" customFormat="1" ht="30" customHeight="1" thickBot="1" x14ac:dyDescent="0.2">
      <c r="A146" s="76">
        <v>5</v>
      </c>
      <c r="B146" s="108" t="s">
        <v>123</v>
      </c>
      <c r="C146" s="77"/>
      <c r="D146" s="78"/>
      <c r="E146" s="77"/>
      <c r="F146" s="78"/>
      <c r="G146" s="77"/>
      <c r="H146" s="78"/>
      <c r="I146" s="77"/>
      <c r="J146" s="78"/>
      <c r="K146" s="25"/>
      <c r="L146" s="83"/>
      <c r="M146" s="111"/>
      <c r="N146" s="25"/>
      <c r="O146" s="25"/>
      <c r="P146" s="25"/>
      <c r="Q146" s="25"/>
      <c r="R146" s="25"/>
      <c r="S146" s="25"/>
      <c r="T146" s="25"/>
      <c r="U146" s="25"/>
      <c r="V146" s="25"/>
      <c r="W146" s="25"/>
    </row>
    <row r="147" spans="1:23" s="6" customFormat="1" ht="30" customHeight="1" thickTop="1" x14ac:dyDescent="0.15">
      <c r="A147" s="73">
        <v>6</v>
      </c>
      <c r="B147" s="109" t="s">
        <v>124</v>
      </c>
      <c r="C147" s="74"/>
      <c r="D147" s="75"/>
      <c r="E147" s="74"/>
      <c r="F147" s="75"/>
      <c r="G147" s="74"/>
      <c r="H147" s="75"/>
      <c r="I147" s="74"/>
      <c r="J147" s="75"/>
      <c r="K147" s="25"/>
      <c r="L147" s="83"/>
      <c r="M147" s="111"/>
      <c r="N147" s="25"/>
      <c r="O147" s="25"/>
      <c r="P147" s="25"/>
      <c r="Q147" s="25"/>
      <c r="R147" s="25"/>
      <c r="S147" s="25"/>
      <c r="T147" s="25"/>
      <c r="U147" s="25"/>
      <c r="V147" s="25"/>
      <c r="W147" s="25"/>
    </row>
    <row r="148" spans="1:23" s="6" customFormat="1" ht="30" customHeight="1" thickBot="1" x14ac:dyDescent="0.2">
      <c r="A148" s="76">
        <v>7</v>
      </c>
      <c r="B148" s="108" t="s">
        <v>125</v>
      </c>
      <c r="C148" s="77"/>
      <c r="D148" s="78"/>
      <c r="E148" s="77"/>
      <c r="F148" s="78"/>
      <c r="G148" s="77"/>
      <c r="H148" s="78"/>
      <c r="I148" s="77"/>
      <c r="J148" s="78"/>
      <c r="K148" s="25"/>
      <c r="L148" s="83"/>
      <c r="M148" s="111"/>
      <c r="N148" s="25"/>
      <c r="O148" s="25"/>
      <c r="P148" s="25"/>
      <c r="Q148" s="25"/>
      <c r="R148" s="25"/>
      <c r="S148" s="25"/>
      <c r="T148" s="25"/>
      <c r="U148" s="25"/>
      <c r="V148" s="25"/>
      <c r="W148" s="25"/>
    </row>
    <row r="149" spans="1:23" s="6" customFormat="1" ht="30" customHeight="1" thickTop="1" x14ac:dyDescent="0.15">
      <c r="A149" s="73">
        <v>8</v>
      </c>
      <c r="B149" s="109" t="s">
        <v>126</v>
      </c>
      <c r="C149" s="74"/>
      <c r="D149" s="75"/>
      <c r="E149" s="74"/>
      <c r="F149" s="75"/>
      <c r="G149" s="74"/>
      <c r="H149" s="75"/>
      <c r="I149" s="74"/>
      <c r="J149" s="75"/>
      <c r="K149" s="25"/>
      <c r="L149" s="83"/>
      <c r="M149" s="111"/>
      <c r="N149" s="25"/>
      <c r="O149" s="25"/>
      <c r="P149" s="25"/>
      <c r="Q149" s="25"/>
      <c r="R149" s="25"/>
      <c r="S149" s="25"/>
      <c r="T149" s="25"/>
      <c r="U149" s="25"/>
      <c r="V149" s="25"/>
      <c r="W149" s="25"/>
    </row>
    <row r="150" spans="1:23" s="6" customFormat="1" ht="30" customHeight="1" x14ac:dyDescent="0.15">
      <c r="A150" s="54"/>
      <c r="B150" s="105"/>
      <c r="C150" s="46"/>
      <c r="D150" s="49"/>
      <c r="E150" s="46"/>
      <c r="F150" s="49"/>
      <c r="G150" s="46"/>
      <c r="H150" s="49"/>
      <c r="I150" s="46"/>
      <c r="J150" s="49"/>
      <c r="K150" s="25"/>
      <c r="L150" s="83"/>
      <c r="M150" s="111"/>
      <c r="N150" s="25"/>
      <c r="O150" s="25"/>
      <c r="P150" s="25"/>
      <c r="Q150" s="25"/>
      <c r="R150" s="25"/>
      <c r="S150" s="25"/>
      <c r="T150" s="25"/>
      <c r="U150" s="25"/>
      <c r="V150" s="25"/>
      <c r="W150" s="25"/>
    </row>
    <row r="151" spans="1:23" s="6" customFormat="1" ht="30" customHeight="1" x14ac:dyDescent="0.15">
      <c r="A151" s="54"/>
      <c r="B151" s="105"/>
      <c r="C151" s="46"/>
      <c r="D151" s="49"/>
      <c r="E151" s="46"/>
      <c r="F151" s="49"/>
      <c r="G151" s="46"/>
      <c r="H151" s="49"/>
      <c r="I151" s="46"/>
      <c r="J151" s="49"/>
      <c r="K151" s="25"/>
      <c r="L151" s="83"/>
      <c r="M151" s="111"/>
      <c r="N151" s="25"/>
      <c r="O151" s="25"/>
      <c r="P151" s="25"/>
      <c r="Q151" s="25"/>
      <c r="R151" s="25"/>
      <c r="S151" s="25"/>
      <c r="T151" s="25"/>
      <c r="U151" s="25"/>
      <c r="V151" s="25"/>
      <c r="W151" s="25"/>
    </row>
    <row r="152" spans="1:23" s="6" customFormat="1" ht="30" customHeight="1" x14ac:dyDescent="0.15">
      <c r="A152" s="73"/>
      <c r="B152" s="109"/>
      <c r="C152" s="74"/>
      <c r="D152" s="75"/>
      <c r="E152" s="74"/>
      <c r="F152" s="75"/>
      <c r="G152" s="74"/>
      <c r="H152" s="75"/>
      <c r="I152" s="74"/>
      <c r="J152" s="75"/>
      <c r="K152" s="25"/>
      <c r="L152" s="83"/>
      <c r="M152" s="111"/>
      <c r="N152" s="25"/>
      <c r="O152" s="25"/>
      <c r="P152" s="25"/>
      <c r="Q152" s="25"/>
      <c r="R152" s="25"/>
      <c r="S152" s="25"/>
      <c r="T152" s="25"/>
      <c r="U152" s="25"/>
      <c r="V152" s="25"/>
      <c r="W152" s="25"/>
    </row>
    <row r="153" spans="1:23" s="6" customFormat="1" ht="30" customHeight="1" x14ac:dyDescent="0.15">
      <c r="A153" s="54"/>
      <c r="B153" s="105"/>
      <c r="C153" s="46"/>
      <c r="D153" s="49"/>
      <c r="E153" s="46"/>
      <c r="F153" s="49"/>
      <c r="G153" s="46"/>
      <c r="H153" s="49"/>
      <c r="I153" s="46"/>
      <c r="J153" s="49"/>
      <c r="K153" s="25"/>
      <c r="L153" s="83"/>
      <c r="M153" s="111"/>
      <c r="N153" s="25"/>
      <c r="O153" s="25"/>
      <c r="P153" s="25"/>
      <c r="Q153" s="25"/>
      <c r="R153" s="25"/>
      <c r="S153" s="25"/>
      <c r="T153" s="25"/>
      <c r="U153" s="25"/>
      <c r="V153" s="25"/>
      <c r="W153" s="25"/>
    </row>
    <row r="154" spans="1:23" s="6" customFormat="1" ht="30" customHeight="1" thickBot="1" x14ac:dyDescent="0.25">
      <c r="A154" s="55"/>
      <c r="B154" s="110"/>
      <c r="C154" s="47"/>
      <c r="D154" s="50"/>
      <c r="E154" s="47"/>
      <c r="F154" s="50"/>
      <c r="G154" s="47"/>
      <c r="H154" s="50"/>
      <c r="I154" s="47"/>
      <c r="J154" s="50"/>
      <c r="K154" s="25"/>
      <c r="L154" s="83"/>
      <c r="M154" s="111"/>
      <c r="N154" s="25"/>
      <c r="O154" s="25"/>
      <c r="P154" s="25"/>
      <c r="Q154" s="44" t="s">
        <v>18</v>
      </c>
      <c r="R154" s="25"/>
      <c r="S154" s="25"/>
      <c r="T154" s="25"/>
      <c r="U154" s="25"/>
      <c r="V154" s="25"/>
      <c r="W154" s="25"/>
    </row>
    <row r="155" spans="1:23" s="1" customFormat="1" ht="24" customHeight="1" x14ac:dyDescent="0.15">
      <c r="A155" s="206" t="s">
        <v>6</v>
      </c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67"/>
      <c r="W155" s="67"/>
    </row>
    <row r="156" spans="1:23" s="1" customFormat="1" ht="7.5" customHeight="1" thickBot="1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7"/>
      <c r="W156" s="67"/>
    </row>
    <row r="157" spans="1:23" s="1" customFormat="1" ht="13.5" customHeight="1" x14ac:dyDescent="0.15">
      <c r="A157" s="20"/>
      <c r="B157" s="207" t="s">
        <v>127</v>
      </c>
      <c r="C157" s="208"/>
      <c r="D157" s="211" t="s">
        <v>8</v>
      </c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1:23" s="1" customFormat="1" ht="19.5" customHeight="1" thickBot="1" x14ac:dyDescent="0.2">
      <c r="A158" s="12"/>
      <c r="B158" s="209"/>
      <c r="C158" s="210"/>
      <c r="D158" s="212"/>
      <c r="E158" s="13"/>
      <c r="F158" s="13"/>
      <c r="G158" s="68" t="s">
        <v>72</v>
      </c>
      <c r="H158" s="13"/>
      <c r="I158" s="13"/>
      <c r="J158" s="13"/>
      <c r="K158" s="13"/>
      <c r="L158" s="69" t="s">
        <v>5</v>
      </c>
      <c r="M158" s="13"/>
      <c r="N158" s="13"/>
      <c r="O158" s="13"/>
      <c r="P158" s="13"/>
      <c r="R158" s="43" t="s">
        <v>4</v>
      </c>
      <c r="S158" s="43"/>
      <c r="T158" s="18"/>
      <c r="U158" s="18"/>
      <c r="V158" s="13"/>
      <c r="W158" s="13"/>
    </row>
    <row r="159" spans="1:23" s="4" customFormat="1" ht="7.5" customHeight="1" thickBot="1" x14ac:dyDescent="0.2">
      <c r="A159" s="2"/>
      <c r="B159" s="3"/>
      <c r="C159" s="2"/>
      <c r="F159" s="11"/>
      <c r="Q159" s="41"/>
      <c r="R159" s="41"/>
      <c r="S159" s="41"/>
      <c r="T159" s="41"/>
      <c r="U159" s="41"/>
    </row>
    <row r="160" spans="1:23" s="5" customFormat="1" ht="14.25" customHeight="1" thickBot="1" x14ac:dyDescent="0.2">
      <c r="A160" s="36"/>
      <c r="B160" s="37" t="s">
        <v>0</v>
      </c>
      <c r="C160" s="213" t="s">
        <v>2</v>
      </c>
      <c r="D160" s="214"/>
      <c r="E160" s="213" t="s">
        <v>1</v>
      </c>
      <c r="F160" s="214"/>
      <c r="G160" s="213" t="s">
        <v>3</v>
      </c>
      <c r="H160" s="214"/>
      <c r="I160" s="203" t="s">
        <v>9</v>
      </c>
      <c r="J160" s="204"/>
      <c r="K160" s="22"/>
      <c r="L160" s="79"/>
      <c r="M160" s="80"/>
      <c r="N160" s="215"/>
      <c r="O160" s="215"/>
      <c r="P160" s="215"/>
      <c r="Q160" s="215"/>
      <c r="R160" s="215"/>
      <c r="S160" s="215"/>
      <c r="T160" s="215"/>
      <c r="U160" s="215"/>
      <c r="V160" s="202"/>
      <c r="W160" s="202"/>
    </row>
    <row r="161" spans="1:23" s="5" customFormat="1" ht="30" customHeight="1" thickBot="1" x14ac:dyDescent="0.2">
      <c r="A161" s="38"/>
      <c r="B161" s="39" t="s">
        <v>7</v>
      </c>
      <c r="C161" s="196" t="s">
        <v>589</v>
      </c>
      <c r="D161" s="197" t="s">
        <v>587</v>
      </c>
      <c r="E161" s="196" t="s">
        <v>589</v>
      </c>
      <c r="F161" s="197" t="s">
        <v>587</v>
      </c>
      <c r="G161" s="196" t="s">
        <v>589</v>
      </c>
      <c r="H161" s="197" t="s">
        <v>587</v>
      </c>
      <c r="I161" s="42" t="s">
        <v>11</v>
      </c>
      <c r="J161" s="57" t="s">
        <v>17</v>
      </c>
      <c r="K161" s="24"/>
      <c r="L161" s="79"/>
      <c r="M161" s="65" t="s">
        <v>19</v>
      </c>
      <c r="N161" s="200" t="s">
        <v>590</v>
      </c>
      <c r="O161" s="198" t="s">
        <v>591</v>
      </c>
      <c r="P161" s="200" t="s">
        <v>592</v>
      </c>
      <c r="Q161" s="199" t="s">
        <v>588</v>
      </c>
      <c r="R161" s="200" t="s">
        <v>593</v>
      </c>
      <c r="S161" s="201" t="s">
        <v>588</v>
      </c>
      <c r="T161" s="51" t="s">
        <v>32</v>
      </c>
      <c r="U161" s="52" t="s">
        <v>16</v>
      </c>
      <c r="V161" s="24"/>
      <c r="W161" s="24"/>
    </row>
    <row r="162" spans="1:23" s="6" customFormat="1" ht="30" customHeight="1" x14ac:dyDescent="0.15">
      <c r="A162" s="53">
        <v>1</v>
      </c>
      <c r="B162" s="107" t="s">
        <v>128</v>
      </c>
      <c r="C162" s="45"/>
      <c r="D162" s="48"/>
      <c r="E162" s="45"/>
      <c r="F162" s="48"/>
      <c r="G162" s="45"/>
      <c r="H162" s="48"/>
      <c r="I162" s="45"/>
      <c r="J162" s="48"/>
      <c r="K162" s="25"/>
      <c r="L162" s="81"/>
      <c r="M162" s="102" t="s">
        <v>12</v>
      </c>
      <c r="N162" s="58">
        <f>COUNTIF($C$162:$C$164,"〇")</f>
        <v>0</v>
      </c>
      <c r="O162" s="59">
        <f>COUNTIF($D$162:$D$164,"〇")</f>
        <v>0</v>
      </c>
      <c r="P162" s="58">
        <f>COUNTIF($E$162:$E$164,"〇")</f>
        <v>0</v>
      </c>
      <c r="Q162" s="59">
        <f>COUNTIF($F$162:$F$164,"〇")</f>
        <v>0</v>
      </c>
      <c r="R162" s="58">
        <f>COUNTIF($G$162:$G$164,"〇")</f>
        <v>0</v>
      </c>
      <c r="S162" s="59">
        <f>COUNTIF($H$162:$H$164,"〇")</f>
        <v>0</v>
      </c>
      <c r="T162" s="60">
        <f>COUNTIF($I$162:$I$176,"あり")</f>
        <v>0</v>
      </c>
      <c r="U162" s="59">
        <f>COUNTIF($I$162:$I$176,"なし")</f>
        <v>0</v>
      </c>
      <c r="V162" s="25"/>
      <c r="W162" s="25"/>
    </row>
    <row r="163" spans="1:23" s="6" customFormat="1" ht="30" customHeight="1" x14ac:dyDescent="0.15">
      <c r="A163" s="54">
        <v>2</v>
      </c>
      <c r="B163" s="105" t="s">
        <v>129</v>
      </c>
      <c r="C163" s="46"/>
      <c r="D163" s="49"/>
      <c r="E163" s="46"/>
      <c r="F163" s="49"/>
      <c r="G163" s="46"/>
      <c r="H163" s="49"/>
      <c r="I163" s="46"/>
      <c r="J163" s="49"/>
      <c r="K163" s="25"/>
      <c r="L163" s="83"/>
      <c r="M163" s="102" t="s">
        <v>13</v>
      </c>
      <c r="N163" s="58">
        <f>COUNTIF($C$165:$C$172,"〇")</f>
        <v>0</v>
      </c>
      <c r="O163" s="59">
        <f>COUNTIF($D$165:$D$172,"〇")</f>
        <v>0</v>
      </c>
      <c r="P163" s="58">
        <f>COUNTIF($E$165:$E$172,"〇")</f>
        <v>0</v>
      </c>
      <c r="Q163" s="59">
        <f>COUNTIF($F$165:$F$172,"〇")</f>
        <v>0</v>
      </c>
      <c r="R163" s="58">
        <f>COUNTIF($G$165:$G$172,"〇")</f>
        <v>0</v>
      </c>
      <c r="S163" s="59">
        <f>COUNTIF($H$165:$H$172,"〇")</f>
        <v>0</v>
      </c>
      <c r="T163" s="61" t="s">
        <v>34</v>
      </c>
      <c r="U163" s="62">
        <f>COUNTIF($J$162:$J$176,"使用")</f>
        <v>0</v>
      </c>
      <c r="V163" s="25"/>
      <c r="W163" s="25"/>
    </row>
    <row r="164" spans="1:23" s="6" customFormat="1" ht="30" customHeight="1" thickBot="1" x14ac:dyDescent="0.2">
      <c r="A164" s="76">
        <v>3</v>
      </c>
      <c r="B164" s="108" t="s">
        <v>130</v>
      </c>
      <c r="C164" s="77"/>
      <c r="D164" s="78"/>
      <c r="E164" s="77"/>
      <c r="F164" s="78"/>
      <c r="G164" s="77"/>
      <c r="H164" s="78"/>
      <c r="I164" s="77"/>
      <c r="J164" s="78"/>
      <c r="K164" s="25"/>
      <c r="L164" s="83"/>
      <c r="M164" s="102" t="s">
        <v>14</v>
      </c>
      <c r="N164" s="58">
        <f>COUNTIF($C$173:$C$175,"〇")</f>
        <v>0</v>
      </c>
      <c r="O164" s="59">
        <f>COUNTIF($D$173:$D$175,"〇")</f>
        <v>0</v>
      </c>
      <c r="P164" s="58">
        <f>COUNTIF($E$173:$E$175,"〇")</f>
        <v>0</v>
      </c>
      <c r="Q164" s="59">
        <f>COUNTIF($F$173:$F$175,"〇")</f>
        <v>0</v>
      </c>
      <c r="R164" s="58">
        <f>COUNTIF($G$173:$G$175,"〇")</f>
        <v>0</v>
      </c>
      <c r="S164" s="59">
        <f>COUNTIF($H$173:$H$175,"〇")</f>
        <v>0</v>
      </c>
      <c r="T164" s="61" t="s">
        <v>35</v>
      </c>
      <c r="U164" s="62">
        <f>COUNTIF($J$162:$J$176,"不使用")</f>
        <v>0</v>
      </c>
      <c r="V164" s="25"/>
      <c r="W164" s="25"/>
    </row>
    <row r="165" spans="1:23" s="6" customFormat="1" ht="30" customHeight="1" thickTop="1" thickBot="1" x14ac:dyDescent="0.2">
      <c r="A165" s="73">
        <v>4</v>
      </c>
      <c r="B165" s="109" t="s">
        <v>131</v>
      </c>
      <c r="C165" s="74"/>
      <c r="D165" s="75"/>
      <c r="E165" s="74"/>
      <c r="F165" s="75"/>
      <c r="G165" s="74"/>
      <c r="H165" s="75"/>
      <c r="I165" s="74"/>
      <c r="J165" s="75"/>
      <c r="K165" s="25"/>
      <c r="L165" s="83"/>
      <c r="M165" s="103" t="s">
        <v>15</v>
      </c>
      <c r="N165" s="70">
        <f>COUNTIF($C$176,"〇")</f>
        <v>0</v>
      </c>
      <c r="O165" s="71">
        <f>COUNTIF($D$176,"〇")</f>
        <v>0</v>
      </c>
      <c r="P165" s="70">
        <f>COUNTIF($E$176,"〇")</f>
        <v>0</v>
      </c>
      <c r="Q165" s="71">
        <f>COUNTIF($F$176,"〇")</f>
        <v>0</v>
      </c>
      <c r="R165" s="70">
        <f>COUNTIF($G$176,"〇")</f>
        <v>0</v>
      </c>
      <c r="S165" s="72">
        <f>COUNTIF($H$176,"〇")</f>
        <v>0</v>
      </c>
      <c r="T165" s="63" t="s">
        <v>36</v>
      </c>
      <c r="U165" s="64">
        <f>COUNTIF($J$162:$J$176,"混合")</f>
        <v>0</v>
      </c>
      <c r="V165" s="25"/>
      <c r="W165" s="25"/>
    </row>
    <row r="166" spans="1:23" s="6" customFormat="1" ht="30" customHeight="1" x14ac:dyDescent="0.15">
      <c r="A166" s="54">
        <v>5</v>
      </c>
      <c r="B166" s="105" t="s">
        <v>132</v>
      </c>
      <c r="C166" s="46"/>
      <c r="D166" s="49"/>
      <c r="E166" s="46"/>
      <c r="F166" s="49"/>
      <c r="G166" s="46"/>
      <c r="H166" s="49"/>
      <c r="I166" s="46"/>
      <c r="J166" s="49"/>
      <c r="K166" s="25"/>
      <c r="L166" s="83"/>
      <c r="M166" s="82"/>
      <c r="N166" s="25"/>
      <c r="O166" s="25"/>
      <c r="P166" s="25"/>
      <c r="Q166" s="25"/>
      <c r="R166" s="25"/>
      <c r="S166" s="25"/>
      <c r="T166" s="25"/>
      <c r="U166" s="25"/>
      <c r="V166" s="25"/>
      <c r="W166" s="25"/>
    </row>
    <row r="167" spans="1:23" s="6" customFormat="1" ht="30" customHeight="1" x14ac:dyDescent="0.15">
      <c r="A167" s="54">
        <v>6</v>
      </c>
      <c r="B167" s="105" t="s">
        <v>133</v>
      </c>
      <c r="C167" s="46"/>
      <c r="D167" s="49"/>
      <c r="E167" s="46"/>
      <c r="F167" s="49"/>
      <c r="G167" s="46"/>
      <c r="H167" s="49"/>
      <c r="I167" s="46"/>
      <c r="J167" s="49"/>
      <c r="K167" s="25"/>
      <c r="L167" s="83"/>
      <c r="M167" s="82"/>
      <c r="N167" s="25"/>
      <c r="O167" s="25"/>
      <c r="P167" s="25"/>
      <c r="Q167" s="25"/>
      <c r="R167" s="25"/>
      <c r="S167" s="25"/>
      <c r="T167" s="25"/>
      <c r="U167" s="25"/>
      <c r="V167" s="25"/>
      <c r="W167" s="25"/>
    </row>
    <row r="168" spans="1:23" s="6" customFormat="1" ht="30" customHeight="1" x14ac:dyDescent="0.15">
      <c r="A168" s="54">
        <v>7</v>
      </c>
      <c r="B168" s="105" t="s">
        <v>134</v>
      </c>
      <c r="C168" s="46"/>
      <c r="D168" s="49"/>
      <c r="E168" s="46"/>
      <c r="F168" s="49"/>
      <c r="G168" s="46"/>
      <c r="H168" s="49"/>
      <c r="I168" s="46"/>
      <c r="J168" s="49"/>
      <c r="K168" s="25"/>
      <c r="L168" s="83"/>
      <c r="M168" s="82"/>
      <c r="N168" s="25"/>
      <c r="O168" s="25"/>
      <c r="P168" s="25"/>
      <c r="Q168" s="25"/>
      <c r="R168" s="25"/>
      <c r="S168" s="25"/>
      <c r="T168" s="25"/>
      <c r="U168" s="25"/>
      <c r="V168" s="25"/>
      <c r="W168" s="25"/>
    </row>
    <row r="169" spans="1:23" s="6" customFormat="1" ht="30" customHeight="1" x14ac:dyDescent="0.15">
      <c r="A169" s="54">
        <v>8</v>
      </c>
      <c r="B169" s="105" t="s">
        <v>135</v>
      </c>
      <c r="C169" s="46"/>
      <c r="D169" s="49"/>
      <c r="E169" s="46"/>
      <c r="F169" s="49"/>
      <c r="G169" s="46"/>
      <c r="H169" s="49"/>
      <c r="I169" s="46"/>
      <c r="J169" s="49"/>
      <c r="K169" s="25"/>
      <c r="L169" s="83"/>
      <c r="M169" s="82"/>
      <c r="N169" s="25"/>
      <c r="O169" s="25"/>
      <c r="P169" s="25"/>
      <c r="Q169" s="25"/>
      <c r="R169" s="25"/>
      <c r="S169" s="25"/>
      <c r="T169" s="25"/>
      <c r="U169" s="25"/>
      <c r="V169" s="25"/>
      <c r="W169" s="25"/>
    </row>
    <row r="170" spans="1:23" s="6" customFormat="1" ht="30" customHeight="1" x14ac:dyDescent="0.15">
      <c r="A170" s="54">
        <v>9</v>
      </c>
      <c r="B170" s="105" t="s">
        <v>136</v>
      </c>
      <c r="C170" s="46"/>
      <c r="D170" s="49"/>
      <c r="E170" s="46"/>
      <c r="F170" s="49"/>
      <c r="G170" s="46"/>
      <c r="H170" s="49"/>
      <c r="I170" s="46"/>
      <c r="J170" s="49"/>
      <c r="K170" s="25"/>
      <c r="L170" s="83"/>
      <c r="M170" s="82"/>
      <c r="N170" s="25"/>
      <c r="O170" s="25"/>
      <c r="P170" s="25"/>
      <c r="Q170" s="25"/>
      <c r="R170" s="25"/>
      <c r="S170" s="25"/>
      <c r="T170" s="25"/>
      <c r="U170" s="25"/>
      <c r="V170" s="25"/>
      <c r="W170" s="25"/>
    </row>
    <row r="171" spans="1:23" s="6" customFormat="1" ht="30" customHeight="1" x14ac:dyDescent="0.15">
      <c r="A171" s="54">
        <v>10</v>
      </c>
      <c r="B171" s="105" t="s">
        <v>137</v>
      </c>
      <c r="C171" s="46"/>
      <c r="D171" s="49"/>
      <c r="E171" s="46"/>
      <c r="F171" s="49"/>
      <c r="G171" s="46"/>
      <c r="H171" s="49"/>
      <c r="I171" s="46"/>
      <c r="J171" s="49"/>
      <c r="K171" s="25"/>
      <c r="L171" s="83"/>
      <c r="M171" s="82"/>
      <c r="N171" s="25"/>
      <c r="O171" s="25"/>
      <c r="P171" s="25"/>
      <c r="Q171" s="25"/>
      <c r="R171" s="25"/>
      <c r="S171" s="25"/>
      <c r="T171" s="25"/>
      <c r="U171" s="25"/>
      <c r="V171" s="25"/>
      <c r="W171" s="25"/>
    </row>
    <row r="172" spans="1:23" s="6" customFormat="1" ht="30" customHeight="1" thickBot="1" x14ac:dyDescent="0.2">
      <c r="A172" s="76">
        <v>11</v>
      </c>
      <c r="B172" s="108" t="s">
        <v>138</v>
      </c>
      <c r="C172" s="77"/>
      <c r="D172" s="78"/>
      <c r="E172" s="77"/>
      <c r="F172" s="78"/>
      <c r="G172" s="77"/>
      <c r="H172" s="78"/>
      <c r="I172" s="77"/>
      <c r="J172" s="78"/>
      <c r="K172" s="25"/>
      <c r="L172" s="83"/>
      <c r="M172" s="82"/>
      <c r="N172" s="25"/>
      <c r="O172" s="25"/>
      <c r="P172" s="25"/>
      <c r="Q172" s="25"/>
      <c r="R172" s="25"/>
      <c r="S172" s="25"/>
      <c r="T172" s="25"/>
      <c r="U172" s="25"/>
      <c r="V172" s="25"/>
      <c r="W172" s="25"/>
    </row>
    <row r="173" spans="1:23" s="6" customFormat="1" ht="30" customHeight="1" thickTop="1" x14ac:dyDescent="0.15">
      <c r="A173" s="73">
        <v>12</v>
      </c>
      <c r="B173" s="109" t="s">
        <v>139</v>
      </c>
      <c r="C173" s="74"/>
      <c r="D173" s="75"/>
      <c r="E173" s="74"/>
      <c r="F173" s="75"/>
      <c r="G173" s="74"/>
      <c r="H173" s="75"/>
      <c r="I173" s="74"/>
      <c r="J173" s="75"/>
      <c r="K173" s="25"/>
      <c r="L173" s="83"/>
      <c r="M173" s="82"/>
      <c r="N173" s="25"/>
      <c r="O173" s="25"/>
      <c r="P173" s="25"/>
      <c r="Q173" s="25"/>
      <c r="R173" s="25"/>
      <c r="S173" s="25"/>
      <c r="T173" s="25"/>
      <c r="U173" s="25"/>
      <c r="V173" s="25"/>
      <c r="W173" s="25"/>
    </row>
    <row r="174" spans="1:23" s="6" customFormat="1" ht="30" customHeight="1" x14ac:dyDescent="0.15">
      <c r="A174" s="54">
        <v>13</v>
      </c>
      <c r="B174" s="105" t="s">
        <v>140</v>
      </c>
      <c r="C174" s="46"/>
      <c r="D174" s="49"/>
      <c r="E174" s="46"/>
      <c r="F174" s="49"/>
      <c r="G174" s="46"/>
      <c r="H174" s="49"/>
      <c r="I174" s="46"/>
      <c r="J174" s="49"/>
      <c r="K174" s="25"/>
      <c r="L174" s="83"/>
      <c r="M174" s="82"/>
      <c r="N174" s="25"/>
      <c r="O174" s="25"/>
      <c r="P174" s="25"/>
      <c r="Q174" s="25"/>
      <c r="R174" s="25"/>
      <c r="S174" s="25"/>
      <c r="T174" s="25"/>
      <c r="U174" s="25"/>
      <c r="V174" s="25"/>
      <c r="W174" s="25"/>
    </row>
    <row r="175" spans="1:23" s="6" customFormat="1" ht="30" customHeight="1" thickBot="1" x14ac:dyDescent="0.2">
      <c r="A175" s="76">
        <v>14</v>
      </c>
      <c r="B175" s="108" t="s">
        <v>141</v>
      </c>
      <c r="C175" s="77"/>
      <c r="D175" s="78"/>
      <c r="E175" s="77"/>
      <c r="F175" s="78"/>
      <c r="G175" s="77"/>
      <c r="H175" s="78"/>
      <c r="I175" s="77"/>
      <c r="J175" s="78"/>
      <c r="K175" s="25"/>
      <c r="L175" s="83"/>
      <c r="M175" s="82"/>
      <c r="N175" s="25"/>
      <c r="O175" s="25"/>
      <c r="P175" s="25"/>
      <c r="Q175" s="25"/>
      <c r="R175" s="25"/>
      <c r="S175" s="25"/>
      <c r="T175" s="25"/>
      <c r="U175" s="25"/>
      <c r="V175" s="25"/>
      <c r="W175" s="25"/>
    </row>
    <row r="176" spans="1:23" s="6" customFormat="1" ht="30" customHeight="1" thickTop="1" thickBot="1" x14ac:dyDescent="0.25">
      <c r="A176" s="125">
        <v>15</v>
      </c>
      <c r="B176" s="126" t="s">
        <v>142</v>
      </c>
      <c r="C176" s="40"/>
      <c r="D176" s="115"/>
      <c r="E176" s="40"/>
      <c r="F176" s="115"/>
      <c r="G176" s="40"/>
      <c r="H176" s="115"/>
      <c r="I176" s="40"/>
      <c r="J176" s="115"/>
      <c r="K176" s="25"/>
      <c r="L176" s="83"/>
      <c r="M176" s="82"/>
      <c r="N176" s="25"/>
      <c r="O176" s="25"/>
      <c r="P176" s="25"/>
      <c r="Q176" s="44" t="s">
        <v>18</v>
      </c>
      <c r="R176" s="25"/>
      <c r="S176" s="25"/>
      <c r="T176" s="25"/>
      <c r="U176" s="25"/>
      <c r="V176" s="25"/>
      <c r="W176" s="25"/>
    </row>
    <row r="177" spans="1:23" s="1" customFormat="1" ht="24" customHeight="1" x14ac:dyDescent="0.15">
      <c r="A177" s="206" t="s">
        <v>6</v>
      </c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67"/>
      <c r="W177" s="67"/>
    </row>
    <row r="178" spans="1:23" s="1" customFormat="1" ht="7.5" customHeight="1" thickBot="1" x14ac:dyDescent="0.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7"/>
      <c r="W178" s="67"/>
    </row>
    <row r="179" spans="1:23" s="1" customFormat="1" ht="13.5" customHeight="1" x14ac:dyDescent="0.15">
      <c r="A179" s="20"/>
      <c r="B179" s="207" t="s">
        <v>143</v>
      </c>
      <c r="C179" s="208"/>
      <c r="D179" s="211" t="s">
        <v>8</v>
      </c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1:23" s="1" customFormat="1" ht="19.5" customHeight="1" thickBot="1" x14ac:dyDescent="0.2">
      <c r="A180" s="12"/>
      <c r="B180" s="209"/>
      <c r="C180" s="210"/>
      <c r="D180" s="212"/>
      <c r="E180" s="13"/>
      <c r="F180" s="13"/>
      <c r="G180" s="68" t="s">
        <v>144</v>
      </c>
      <c r="H180" s="13"/>
      <c r="I180" s="13"/>
      <c r="J180" s="13"/>
      <c r="K180" s="13"/>
      <c r="L180" s="69" t="s">
        <v>5</v>
      </c>
      <c r="M180" s="13"/>
      <c r="N180" s="13"/>
      <c r="O180" s="13"/>
      <c r="P180" s="13"/>
      <c r="R180" s="43" t="s">
        <v>4</v>
      </c>
      <c r="S180" s="43"/>
      <c r="T180" s="18"/>
      <c r="U180" s="18"/>
      <c r="V180" s="13"/>
      <c r="W180" s="13"/>
    </row>
    <row r="181" spans="1:23" s="4" customFormat="1" ht="7.5" customHeight="1" thickBot="1" x14ac:dyDescent="0.2">
      <c r="A181" s="2"/>
      <c r="B181" s="3"/>
      <c r="C181" s="2"/>
      <c r="F181" s="11"/>
      <c r="Q181" s="16"/>
      <c r="R181" s="16"/>
      <c r="S181" s="16"/>
      <c r="T181" s="41"/>
      <c r="U181" s="41"/>
    </row>
    <row r="182" spans="1:23" s="5" customFormat="1" ht="14.25" customHeight="1" x14ac:dyDescent="0.15">
      <c r="A182" s="36"/>
      <c r="B182" s="37" t="s">
        <v>0</v>
      </c>
      <c r="C182" s="213" t="s">
        <v>2</v>
      </c>
      <c r="D182" s="214"/>
      <c r="E182" s="213" t="s">
        <v>1</v>
      </c>
      <c r="F182" s="214"/>
      <c r="G182" s="213" t="s">
        <v>3</v>
      </c>
      <c r="H182" s="214"/>
      <c r="I182" s="203" t="s">
        <v>9</v>
      </c>
      <c r="J182" s="204"/>
      <c r="K182" s="22"/>
      <c r="L182" s="36"/>
      <c r="M182" s="37" t="s">
        <v>0</v>
      </c>
      <c r="N182" s="213" t="s">
        <v>2</v>
      </c>
      <c r="O182" s="214"/>
      <c r="P182" s="213" t="s">
        <v>1</v>
      </c>
      <c r="Q182" s="214"/>
      <c r="R182" s="213" t="s">
        <v>3</v>
      </c>
      <c r="S182" s="214"/>
      <c r="T182" s="203" t="s">
        <v>9</v>
      </c>
      <c r="U182" s="204"/>
      <c r="V182" s="205"/>
      <c r="W182" s="202"/>
    </row>
    <row r="183" spans="1:23" s="5" customFormat="1" ht="30" customHeight="1" thickBot="1" x14ac:dyDescent="0.2">
      <c r="A183" s="38"/>
      <c r="B183" s="39" t="s">
        <v>7</v>
      </c>
      <c r="C183" s="196" t="s">
        <v>589</v>
      </c>
      <c r="D183" s="197" t="s">
        <v>587</v>
      </c>
      <c r="E183" s="196" t="s">
        <v>589</v>
      </c>
      <c r="F183" s="197" t="s">
        <v>587</v>
      </c>
      <c r="G183" s="196" t="s">
        <v>589</v>
      </c>
      <c r="H183" s="197" t="s">
        <v>587</v>
      </c>
      <c r="I183" s="42" t="s">
        <v>11</v>
      </c>
      <c r="J183" s="57" t="s">
        <v>17</v>
      </c>
      <c r="K183" s="24"/>
      <c r="L183" s="38"/>
      <c r="M183" s="39" t="s">
        <v>7</v>
      </c>
      <c r="N183" s="196" t="s">
        <v>589</v>
      </c>
      <c r="O183" s="197" t="s">
        <v>587</v>
      </c>
      <c r="P183" s="196" t="s">
        <v>589</v>
      </c>
      <c r="Q183" s="197" t="s">
        <v>587</v>
      </c>
      <c r="R183" s="196" t="s">
        <v>589</v>
      </c>
      <c r="S183" s="197" t="s">
        <v>587</v>
      </c>
      <c r="T183" s="42" t="s">
        <v>10</v>
      </c>
      <c r="U183" s="57" t="s">
        <v>17</v>
      </c>
      <c r="V183" s="23"/>
      <c r="W183" s="24"/>
    </row>
    <row r="184" spans="1:23" s="6" customFormat="1" ht="30" customHeight="1" thickBot="1" x14ac:dyDescent="0.2">
      <c r="A184" s="84">
        <v>1</v>
      </c>
      <c r="B184" s="104" t="s">
        <v>145</v>
      </c>
      <c r="C184" s="85"/>
      <c r="D184" s="86"/>
      <c r="E184" s="85"/>
      <c r="F184" s="86"/>
      <c r="G184" s="85"/>
      <c r="H184" s="86"/>
      <c r="I184" s="85"/>
      <c r="J184" s="86"/>
      <c r="K184" s="25"/>
      <c r="L184" s="53">
        <v>15</v>
      </c>
      <c r="M184" s="95" t="s">
        <v>159</v>
      </c>
      <c r="N184" s="45"/>
      <c r="O184" s="48"/>
      <c r="P184" s="45"/>
      <c r="Q184" s="48"/>
      <c r="R184" s="45"/>
      <c r="S184" s="48"/>
      <c r="T184" s="45"/>
      <c r="U184" s="48"/>
      <c r="V184" s="26"/>
      <c r="W184" s="25"/>
    </row>
    <row r="185" spans="1:23" s="6" customFormat="1" ht="30" customHeight="1" thickTop="1" x14ac:dyDescent="0.15">
      <c r="A185" s="73">
        <v>2</v>
      </c>
      <c r="B185" s="97" t="s">
        <v>146</v>
      </c>
      <c r="C185" s="74"/>
      <c r="D185" s="75"/>
      <c r="E185" s="74"/>
      <c r="F185" s="75"/>
      <c r="G185" s="74"/>
      <c r="H185" s="75"/>
      <c r="I185" s="74"/>
      <c r="J185" s="75"/>
      <c r="K185" s="25"/>
      <c r="L185" s="56">
        <v>16</v>
      </c>
      <c r="M185" s="98" t="s">
        <v>160</v>
      </c>
      <c r="N185" s="46"/>
      <c r="O185" s="49"/>
      <c r="P185" s="46"/>
      <c r="Q185" s="49"/>
      <c r="R185" s="46"/>
      <c r="S185" s="49"/>
      <c r="T185" s="46"/>
      <c r="U185" s="49"/>
      <c r="V185" s="26"/>
      <c r="W185" s="25"/>
    </row>
    <row r="186" spans="1:23" s="6" customFormat="1" ht="30" customHeight="1" x14ac:dyDescent="0.15">
      <c r="A186" s="54">
        <v>3</v>
      </c>
      <c r="B186" s="98" t="s">
        <v>147</v>
      </c>
      <c r="C186" s="46"/>
      <c r="D186" s="49"/>
      <c r="E186" s="46"/>
      <c r="F186" s="49"/>
      <c r="G186" s="46"/>
      <c r="H186" s="49"/>
      <c r="I186" s="46"/>
      <c r="J186" s="49"/>
      <c r="K186" s="25"/>
      <c r="L186" s="56">
        <v>17</v>
      </c>
      <c r="M186" s="98" t="s">
        <v>161</v>
      </c>
      <c r="N186" s="46"/>
      <c r="O186" s="49"/>
      <c r="P186" s="46"/>
      <c r="Q186" s="49"/>
      <c r="R186" s="46"/>
      <c r="S186" s="49"/>
      <c r="T186" s="46"/>
      <c r="U186" s="49"/>
      <c r="V186" s="26"/>
      <c r="W186" s="25"/>
    </row>
    <row r="187" spans="1:23" s="6" customFormat="1" ht="30" customHeight="1" x14ac:dyDescent="0.15">
      <c r="A187" s="54">
        <v>4</v>
      </c>
      <c r="B187" s="98" t="s">
        <v>148</v>
      </c>
      <c r="C187" s="46"/>
      <c r="D187" s="49"/>
      <c r="E187" s="46"/>
      <c r="F187" s="49"/>
      <c r="G187" s="46"/>
      <c r="H187" s="49"/>
      <c r="I187" s="46"/>
      <c r="J187" s="49"/>
      <c r="K187" s="25"/>
      <c r="L187" s="56"/>
      <c r="M187" s="98"/>
      <c r="N187" s="46"/>
      <c r="O187" s="49"/>
      <c r="P187" s="46"/>
      <c r="Q187" s="49"/>
      <c r="R187" s="46"/>
      <c r="S187" s="49"/>
      <c r="T187" s="46"/>
      <c r="U187" s="49"/>
      <c r="V187" s="26"/>
      <c r="W187" s="25"/>
    </row>
    <row r="188" spans="1:23" s="6" customFormat="1" ht="30" customHeight="1" x14ac:dyDescent="0.15">
      <c r="A188" s="54">
        <v>5</v>
      </c>
      <c r="B188" s="98" t="s">
        <v>149</v>
      </c>
      <c r="C188" s="46"/>
      <c r="D188" s="49"/>
      <c r="E188" s="46"/>
      <c r="F188" s="49"/>
      <c r="G188" s="46"/>
      <c r="H188" s="49"/>
      <c r="I188" s="46"/>
      <c r="J188" s="49"/>
      <c r="K188" s="25"/>
      <c r="L188" s="56"/>
      <c r="M188" s="98"/>
      <c r="N188" s="46"/>
      <c r="O188" s="49"/>
      <c r="P188" s="46"/>
      <c r="Q188" s="49"/>
      <c r="R188" s="46"/>
      <c r="S188" s="49"/>
      <c r="T188" s="46"/>
      <c r="U188" s="49"/>
      <c r="V188" s="26"/>
      <c r="W188" s="25"/>
    </row>
    <row r="189" spans="1:23" s="6" customFormat="1" ht="30" customHeight="1" x14ac:dyDescent="0.15">
      <c r="A189" s="54">
        <v>6</v>
      </c>
      <c r="B189" s="98" t="s">
        <v>150</v>
      </c>
      <c r="C189" s="46"/>
      <c r="D189" s="49"/>
      <c r="E189" s="46"/>
      <c r="F189" s="49"/>
      <c r="G189" s="46"/>
      <c r="H189" s="49"/>
      <c r="I189" s="46"/>
      <c r="J189" s="49"/>
      <c r="K189" s="25"/>
      <c r="L189" s="56"/>
      <c r="M189" s="106"/>
      <c r="N189" s="46"/>
      <c r="O189" s="49"/>
      <c r="P189" s="46"/>
      <c r="Q189" s="49"/>
      <c r="R189" s="46"/>
      <c r="S189" s="49"/>
      <c r="T189" s="46"/>
      <c r="U189" s="49"/>
      <c r="V189" s="26"/>
      <c r="W189" s="25"/>
    </row>
    <row r="190" spans="1:23" s="6" customFormat="1" ht="30" customHeight="1" thickBot="1" x14ac:dyDescent="0.2">
      <c r="A190" s="54">
        <v>7</v>
      </c>
      <c r="B190" s="98" t="s">
        <v>151</v>
      </c>
      <c r="C190" s="46"/>
      <c r="D190" s="49"/>
      <c r="E190" s="46"/>
      <c r="F190" s="49"/>
      <c r="G190" s="46"/>
      <c r="H190" s="49"/>
      <c r="I190" s="46"/>
      <c r="J190" s="49"/>
      <c r="K190" s="25"/>
      <c r="L190" s="55"/>
      <c r="M190" s="101"/>
      <c r="N190" s="47"/>
      <c r="O190" s="50"/>
      <c r="P190" s="47"/>
      <c r="Q190" s="50"/>
      <c r="R190" s="47"/>
      <c r="S190" s="50"/>
      <c r="T190" s="47"/>
      <c r="U190" s="50"/>
      <c r="V190" s="26"/>
      <c r="W190" s="25"/>
    </row>
    <row r="191" spans="1:23" s="6" customFormat="1" ht="30" customHeight="1" thickBot="1" x14ac:dyDescent="0.2">
      <c r="A191" s="54">
        <v>8</v>
      </c>
      <c r="B191" s="98" t="s">
        <v>152</v>
      </c>
      <c r="C191" s="46"/>
      <c r="D191" s="49"/>
      <c r="E191" s="46"/>
      <c r="F191" s="49"/>
      <c r="G191" s="46"/>
      <c r="H191" s="49"/>
      <c r="I191" s="46"/>
      <c r="J191" s="49"/>
      <c r="K191" s="25"/>
      <c r="L191" s="90"/>
      <c r="M191" s="127"/>
      <c r="N191" s="128"/>
      <c r="O191" s="128"/>
      <c r="P191" s="128"/>
      <c r="Q191" s="128"/>
      <c r="R191" s="128"/>
      <c r="S191" s="128"/>
      <c r="T191" s="128"/>
      <c r="U191" s="128"/>
      <c r="V191" s="25"/>
      <c r="W191" s="25"/>
    </row>
    <row r="192" spans="1:23" s="6" customFormat="1" ht="30" customHeight="1" x14ac:dyDescent="0.15">
      <c r="A192" s="54">
        <v>9</v>
      </c>
      <c r="B192" s="98" t="s">
        <v>153</v>
      </c>
      <c r="C192" s="46"/>
      <c r="D192" s="49"/>
      <c r="E192" s="46"/>
      <c r="F192" s="49"/>
      <c r="G192" s="46"/>
      <c r="H192" s="49"/>
      <c r="I192" s="46"/>
      <c r="J192" s="49"/>
      <c r="K192" s="25"/>
      <c r="L192" s="83"/>
      <c r="M192" s="65" t="s">
        <v>19</v>
      </c>
      <c r="N192" s="200" t="s">
        <v>590</v>
      </c>
      <c r="O192" s="198" t="s">
        <v>591</v>
      </c>
      <c r="P192" s="200" t="s">
        <v>592</v>
      </c>
      <c r="Q192" s="199" t="s">
        <v>588</v>
      </c>
      <c r="R192" s="200" t="s">
        <v>593</v>
      </c>
      <c r="S192" s="201" t="s">
        <v>588</v>
      </c>
      <c r="T192" s="51" t="s">
        <v>32</v>
      </c>
      <c r="U192" s="52" t="s">
        <v>16</v>
      </c>
      <c r="V192" s="25"/>
      <c r="W192" s="25"/>
    </row>
    <row r="193" spans="1:23" s="6" customFormat="1" ht="30" customHeight="1" x14ac:dyDescent="0.15">
      <c r="A193" s="54">
        <v>10</v>
      </c>
      <c r="B193" s="98" t="s">
        <v>154</v>
      </c>
      <c r="C193" s="46"/>
      <c r="D193" s="49"/>
      <c r="E193" s="46"/>
      <c r="F193" s="49"/>
      <c r="G193" s="46"/>
      <c r="H193" s="49"/>
      <c r="I193" s="46"/>
      <c r="J193" s="49"/>
      <c r="K193" s="25"/>
      <c r="L193" s="87"/>
      <c r="M193" s="102" t="s">
        <v>12</v>
      </c>
      <c r="N193" s="58">
        <f>COUNTIF($C$184,"〇")</f>
        <v>0</v>
      </c>
      <c r="O193" s="59">
        <f>COUNTIF($D$184,"〇")</f>
        <v>0</v>
      </c>
      <c r="P193" s="58">
        <f>COUNTIF($E$184,"〇")</f>
        <v>0</v>
      </c>
      <c r="Q193" s="59">
        <f>COUNTIF($F$184,"〇")</f>
        <v>0</v>
      </c>
      <c r="R193" s="58">
        <f>COUNTIF($G$184,"〇")</f>
        <v>0</v>
      </c>
      <c r="S193" s="59">
        <f>COUNTIF($H$184,"〇")</f>
        <v>0</v>
      </c>
      <c r="T193" s="93">
        <f>COUNTIF($I$184:$I$197,"あり")+COUNTIF($T$184:$T$186,"あり")</f>
        <v>0</v>
      </c>
      <c r="U193" s="59">
        <f>COUNTIF($I$184:$I$197,"なし")+COUNTIF($T$184:$T$186,"なし")</f>
        <v>0</v>
      </c>
      <c r="V193" s="26"/>
      <c r="W193" s="25"/>
    </row>
    <row r="194" spans="1:23" s="6" customFormat="1" ht="30" customHeight="1" x14ac:dyDescent="0.15">
      <c r="A194" s="54">
        <v>11</v>
      </c>
      <c r="B194" s="99" t="s">
        <v>155</v>
      </c>
      <c r="C194" s="46"/>
      <c r="D194" s="49"/>
      <c r="E194" s="46"/>
      <c r="F194" s="49"/>
      <c r="G194" s="46"/>
      <c r="H194" s="49"/>
      <c r="I194" s="46"/>
      <c r="J194" s="49"/>
      <c r="K194" s="25"/>
      <c r="L194" s="87"/>
      <c r="M194" s="102" t="s">
        <v>13</v>
      </c>
      <c r="N194" s="58">
        <f>COUNTIF($C$185:$C$195,"〇")</f>
        <v>0</v>
      </c>
      <c r="O194" s="59">
        <f>COUNTIF($D$185:$D$195,"〇")</f>
        <v>0</v>
      </c>
      <c r="P194" s="58">
        <f>COUNTIF($E$185:$E$195,"〇")</f>
        <v>0</v>
      </c>
      <c r="Q194" s="59">
        <f>COUNTIF($F$185:$F$195,"〇")</f>
        <v>0</v>
      </c>
      <c r="R194" s="58">
        <f>COUNTIF($G$185:$G$195,"〇")</f>
        <v>0</v>
      </c>
      <c r="S194" s="59">
        <f>COUNTIF($H$185:$H$195,"〇")</f>
        <v>0</v>
      </c>
      <c r="T194" s="61" t="s">
        <v>34</v>
      </c>
      <c r="U194" s="62">
        <f>COUNTIF($J$184:$J$197,"使用")+COUNTIF($U$184:$U$186,"使用")</f>
        <v>0</v>
      </c>
      <c r="V194" s="26"/>
      <c r="W194" s="25"/>
    </row>
    <row r="195" spans="1:23" s="6" customFormat="1" ht="30" customHeight="1" thickBot="1" x14ac:dyDescent="0.2">
      <c r="A195" s="76">
        <v>12</v>
      </c>
      <c r="B195" s="96" t="s">
        <v>156</v>
      </c>
      <c r="C195" s="77"/>
      <c r="D195" s="78"/>
      <c r="E195" s="77"/>
      <c r="F195" s="78"/>
      <c r="G195" s="77"/>
      <c r="H195" s="78"/>
      <c r="I195" s="77"/>
      <c r="J195" s="78"/>
      <c r="K195" s="25"/>
      <c r="L195" s="87"/>
      <c r="M195" s="102" t="s">
        <v>14</v>
      </c>
      <c r="N195" s="58">
        <f>COUNTIF($C$196:$C$197,"〇")+COUNTIF($N$184:$N$186,"〇")</f>
        <v>0</v>
      </c>
      <c r="O195" s="59">
        <f>COUNTIF($D$196:$D$197,"〇")+COUNTIF($O$184:$O$186,"〇")</f>
        <v>0</v>
      </c>
      <c r="P195" s="58">
        <f>COUNTIF($E$196:$E$197,"〇")+COUNTIF($P$184:$P$186,"〇")</f>
        <v>0</v>
      </c>
      <c r="Q195" s="59">
        <f>COUNTIF($F$196:$F$197,"〇")+COUNTIF($Q$184:$Q$186,"〇")</f>
        <v>0</v>
      </c>
      <c r="R195" s="58">
        <f>COUNTIF($G$196:$G$197,"〇")+COUNTIF($R$184:$R$186,"〇")</f>
        <v>0</v>
      </c>
      <c r="S195" s="59">
        <f>COUNTIF($H$196:$H$197,"〇")+COUNTIF($S$184:$S$186,"〇")</f>
        <v>0</v>
      </c>
      <c r="T195" s="61" t="s">
        <v>35</v>
      </c>
      <c r="U195" s="62">
        <f>COUNTIF($J$184:$J$197,"不使用")+COUNTIF($U$184:$U$186,"不使用")</f>
        <v>0</v>
      </c>
      <c r="V195" s="26"/>
      <c r="W195" s="25"/>
    </row>
    <row r="196" spans="1:23" s="6" customFormat="1" ht="30" customHeight="1" thickTop="1" thickBot="1" x14ac:dyDescent="0.2">
      <c r="A196" s="73">
        <v>13</v>
      </c>
      <c r="B196" s="97" t="s">
        <v>157</v>
      </c>
      <c r="C196" s="74"/>
      <c r="D196" s="75"/>
      <c r="E196" s="74"/>
      <c r="F196" s="75"/>
      <c r="G196" s="74"/>
      <c r="H196" s="75"/>
      <c r="I196" s="74"/>
      <c r="J196" s="75"/>
      <c r="K196" s="25"/>
      <c r="L196" s="87"/>
      <c r="M196" s="103" t="s">
        <v>15</v>
      </c>
      <c r="N196" s="70"/>
      <c r="O196" s="71"/>
      <c r="P196" s="70"/>
      <c r="Q196" s="71"/>
      <c r="R196" s="70"/>
      <c r="S196" s="72"/>
      <c r="T196" s="63" t="s">
        <v>36</v>
      </c>
      <c r="U196" s="64">
        <f>COUNTIF($J$184:$J$197,"混合")+COUNTIF($U$184:$U$186,"混合")</f>
        <v>0</v>
      </c>
      <c r="V196" s="26"/>
      <c r="W196" s="25"/>
    </row>
    <row r="197" spans="1:23" s="6" customFormat="1" ht="30" customHeight="1" thickBot="1" x14ac:dyDescent="0.25">
      <c r="A197" s="55">
        <v>14</v>
      </c>
      <c r="B197" s="101" t="s">
        <v>158</v>
      </c>
      <c r="C197" s="47"/>
      <c r="D197" s="50"/>
      <c r="E197" s="47"/>
      <c r="F197" s="50"/>
      <c r="G197" s="47"/>
      <c r="H197" s="50"/>
      <c r="I197" s="47"/>
      <c r="J197" s="50"/>
      <c r="K197" s="25"/>
      <c r="L197" s="83"/>
      <c r="M197" s="129"/>
      <c r="Q197" s="44" t="s">
        <v>18</v>
      </c>
      <c r="V197" s="25"/>
      <c r="W197" s="25"/>
    </row>
    <row r="198" spans="1:23" s="6" customFormat="1" ht="6" customHeight="1" x14ac:dyDescent="0.15">
      <c r="C198" s="7"/>
      <c r="D198" s="7"/>
    </row>
    <row r="199" spans="1:23" s="1" customFormat="1" ht="24" customHeight="1" x14ac:dyDescent="0.15">
      <c r="A199" s="206" t="s">
        <v>6</v>
      </c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67"/>
      <c r="W199" s="67"/>
    </row>
    <row r="200" spans="1:23" s="1" customFormat="1" ht="7.5" customHeight="1" thickBot="1" x14ac:dyDescent="0.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7"/>
      <c r="W200" s="67"/>
    </row>
    <row r="201" spans="1:23" s="1" customFormat="1" ht="13.5" customHeight="1" x14ac:dyDescent="0.15">
      <c r="A201" s="20"/>
      <c r="B201" s="207" t="s">
        <v>162</v>
      </c>
      <c r="C201" s="208"/>
      <c r="D201" s="211" t="s">
        <v>8</v>
      </c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1:23" s="1" customFormat="1" ht="19.5" customHeight="1" thickBot="1" x14ac:dyDescent="0.2">
      <c r="A202" s="12"/>
      <c r="B202" s="209"/>
      <c r="C202" s="210"/>
      <c r="D202" s="212"/>
      <c r="E202" s="13"/>
      <c r="F202" s="13"/>
      <c r="G202" s="68" t="s">
        <v>163</v>
      </c>
      <c r="H202" s="13"/>
      <c r="I202" s="13"/>
      <c r="J202" s="13"/>
      <c r="K202" s="13"/>
      <c r="L202" s="69" t="s">
        <v>5</v>
      </c>
      <c r="M202" s="13"/>
      <c r="N202" s="13"/>
      <c r="O202" s="13"/>
      <c r="P202" s="13"/>
      <c r="R202" s="43" t="s">
        <v>4</v>
      </c>
      <c r="S202" s="43"/>
      <c r="T202" s="18"/>
      <c r="U202" s="18"/>
      <c r="V202" s="13"/>
      <c r="W202" s="13"/>
    </row>
    <row r="203" spans="1:23" s="4" customFormat="1" ht="7.5" customHeight="1" thickBot="1" x14ac:dyDescent="0.2">
      <c r="A203" s="2"/>
      <c r="B203" s="3"/>
      <c r="C203" s="2"/>
      <c r="F203" s="11"/>
      <c r="Q203" s="16"/>
      <c r="R203" s="16"/>
      <c r="S203" s="16"/>
      <c r="T203" s="41"/>
      <c r="U203" s="41"/>
    </row>
    <row r="204" spans="1:23" s="5" customFormat="1" ht="14.25" customHeight="1" x14ac:dyDescent="0.15">
      <c r="A204" s="36"/>
      <c r="B204" s="37" t="s">
        <v>0</v>
      </c>
      <c r="C204" s="213" t="s">
        <v>2</v>
      </c>
      <c r="D204" s="214"/>
      <c r="E204" s="213" t="s">
        <v>1</v>
      </c>
      <c r="F204" s="214"/>
      <c r="G204" s="213" t="s">
        <v>3</v>
      </c>
      <c r="H204" s="214"/>
      <c r="I204" s="203" t="s">
        <v>9</v>
      </c>
      <c r="J204" s="204"/>
      <c r="K204" s="22"/>
      <c r="L204" s="36"/>
      <c r="M204" s="37" t="s">
        <v>0</v>
      </c>
      <c r="N204" s="213" t="s">
        <v>2</v>
      </c>
      <c r="O204" s="214"/>
      <c r="P204" s="213" t="s">
        <v>1</v>
      </c>
      <c r="Q204" s="214"/>
      <c r="R204" s="213" t="s">
        <v>3</v>
      </c>
      <c r="S204" s="214"/>
      <c r="T204" s="203" t="s">
        <v>9</v>
      </c>
      <c r="U204" s="204"/>
      <c r="V204" s="205"/>
      <c r="W204" s="202"/>
    </row>
    <row r="205" spans="1:23" s="5" customFormat="1" ht="30" customHeight="1" thickBot="1" x14ac:dyDescent="0.2">
      <c r="A205" s="38"/>
      <c r="B205" s="39" t="s">
        <v>7</v>
      </c>
      <c r="C205" s="196" t="s">
        <v>589</v>
      </c>
      <c r="D205" s="197" t="s">
        <v>587</v>
      </c>
      <c r="E205" s="196" t="s">
        <v>589</v>
      </c>
      <c r="F205" s="197" t="s">
        <v>587</v>
      </c>
      <c r="G205" s="196" t="s">
        <v>589</v>
      </c>
      <c r="H205" s="197" t="s">
        <v>587</v>
      </c>
      <c r="I205" s="42" t="s">
        <v>11</v>
      </c>
      <c r="J205" s="57" t="s">
        <v>17</v>
      </c>
      <c r="K205" s="24"/>
      <c r="L205" s="38"/>
      <c r="M205" s="39" t="s">
        <v>7</v>
      </c>
      <c r="N205" s="196" t="s">
        <v>589</v>
      </c>
      <c r="O205" s="197" t="s">
        <v>587</v>
      </c>
      <c r="P205" s="196" t="s">
        <v>589</v>
      </c>
      <c r="Q205" s="197" t="s">
        <v>587</v>
      </c>
      <c r="R205" s="196" t="s">
        <v>589</v>
      </c>
      <c r="S205" s="197" t="s">
        <v>587</v>
      </c>
      <c r="T205" s="42" t="s">
        <v>10</v>
      </c>
      <c r="U205" s="57" t="s">
        <v>17</v>
      </c>
      <c r="V205" s="23"/>
      <c r="W205" s="24"/>
    </row>
    <row r="206" spans="1:23" s="6" customFormat="1" ht="30" customHeight="1" thickBot="1" x14ac:dyDescent="0.2">
      <c r="A206" s="84">
        <v>1</v>
      </c>
      <c r="B206" s="112" t="s">
        <v>164</v>
      </c>
      <c r="C206" s="85"/>
      <c r="D206" s="86"/>
      <c r="E206" s="85"/>
      <c r="F206" s="86"/>
      <c r="G206" s="85"/>
      <c r="H206" s="86"/>
      <c r="I206" s="85"/>
      <c r="J206" s="86"/>
      <c r="K206" s="25"/>
      <c r="L206" s="84">
        <v>15</v>
      </c>
      <c r="M206" s="104" t="s">
        <v>178</v>
      </c>
      <c r="N206" s="85"/>
      <c r="O206" s="86"/>
      <c r="P206" s="85"/>
      <c r="Q206" s="86"/>
      <c r="R206" s="85"/>
      <c r="S206" s="86"/>
      <c r="T206" s="85"/>
      <c r="U206" s="86"/>
      <c r="V206" s="26"/>
      <c r="W206" s="25"/>
    </row>
    <row r="207" spans="1:23" s="6" customFormat="1" ht="30" customHeight="1" thickTop="1" x14ac:dyDescent="0.15">
      <c r="A207" s="73">
        <v>2</v>
      </c>
      <c r="B207" s="109" t="s">
        <v>165</v>
      </c>
      <c r="C207" s="74"/>
      <c r="D207" s="75"/>
      <c r="E207" s="74"/>
      <c r="F207" s="75"/>
      <c r="G207" s="74"/>
      <c r="H207" s="75"/>
      <c r="I207" s="74"/>
      <c r="J207" s="75"/>
      <c r="K207" s="25"/>
      <c r="L207" s="91">
        <v>16</v>
      </c>
      <c r="M207" s="97" t="s">
        <v>179</v>
      </c>
      <c r="N207" s="74"/>
      <c r="O207" s="75"/>
      <c r="P207" s="74"/>
      <c r="Q207" s="75"/>
      <c r="R207" s="74"/>
      <c r="S207" s="75"/>
      <c r="T207" s="74"/>
      <c r="U207" s="75"/>
      <c r="V207" s="26"/>
      <c r="W207" s="25"/>
    </row>
    <row r="208" spans="1:23" s="6" customFormat="1" ht="30" customHeight="1" x14ac:dyDescent="0.15">
      <c r="A208" s="54">
        <v>3</v>
      </c>
      <c r="B208" s="105" t="s">
        <v>166</v>
      </c>
      <c r="C208" s="46"/>
      <c r="D208" s="49"/>
      <c r="E208" s="46"/>
      <c r="F208" s="49"/>
      <c r="G208" s="46"/>
      <c r="H208" s="49"/>
      <c r="I208" s="46"/>
      <c r="J208" s="49"/>
      <c r="K208" s="25"/>
      <c r="L208" s="56"/>
      <c r="M208" s="98"/>
      <c r="N208" s="46"/>
      <c r="O208" s="49"/>
      <c r="P208" s="46"/>
      <c r="Q208" s="49"/>
      <c r="R208" s="46"/>
      <c r="S208" s="49"/>
      <c r="T208" s="46"/>
      <c r="U208" s="49"/>
      <c r="V208" s="26"/>
      <c r="W208" s="25"/>
    </row>
    <row r="209" spans="1:23" s="6" customFormat="1" ht="30" customHeight="1" x14ac:dyDescent="0.15">
      <c r="A209" s="54">
        <v>4</v>
      </c>
      <c r="B209" s="105" t="s">
        <v>167</v>
      </c>
      <c r="C209" s="46"/>
      <c r="D209" s="49"/>
      <c r="E209" s="46"/>
      <c r="F209" s="49"/>
      <c r="G209" s="46"/>
      <c r="H209" s="49"/>
      <c r="I209" s="46"/>
      <c r="J209" s="49"/>
      <c r="K209" s="25"/>
      <c r="L209" s="56"/>
      <c r="M209" s="98"/>
      <c r="N209" s="46"/>
      <c r="O209" s="49"/>
      <c r="P209" s="46"/>
      <c r="Q209" s="49"/>
      <c r="R209" s="46"/>
      <c r="S209" s="49"/>
      <c r="T209" s="46"/>
      <c r="U209" s="49"/>
      <c r="V209" s="26"/>
      <c r="W209" s="25"/>
    </row>
    <row r="210" spans="1:23" s="6" customFormat="1" ht="30" customHeight="1" x14ac:dyDescent="0.15">
      <c r="A210" s="54">
        <v>5</v>
      </c>
      <c r="B210" s="105" t="s">
        <v>168</v>
      </c>
      <c r="C210" s="46"/>
      <c r="D210" s="49"/>
      <c r="E210" s="46"/>
      <c r="F210" s="49"/>
      <c r="G210" s="46"/>
      <c r="H210" s="49"/>
      <c r="I210" s="46"/>
      <c r="J210" s="49"/>
      <c r="K210" s="25"/>
      <c r="L210" s="56"/>
      <c r="M210" s="98"/>
      <c r="N210" s="46"/>
      <c r="O210" s="49"/>
      <c r="P210" s="46"/>
      <c r="Q210" s="49"/>
      <c r="R210" s="46"/>
      <c r="S210" s="49"/>
      <c r="T210" s="46"/>
      <c r="U210" s="49"/>
      <c r="V210" s="26"/>
      <c r="W210" s="25"/>
    </row>
    <row r="211" spans="1:23" s="6" customFormat="1" ht="30" customHeight="1" x14ac:dyDescent="0.15">
      <c r="A211" s="54">
        <v>6</v>
      </c>
      <c r="B211" s="105" t="s">
        <v>169</v>
      </c>
      <c r="C211" s="46"/>
      <c r="D211" s="49"/>
      <c r="E211" s="46"/>
      <c r="F211" s="49"/>
      <c r="G211" s="46"/>
      <c r="H211" s="49"/>
      <c r="I211" s="46"/>
      <c r="J211" s="49"/>
      <c r="K211" s="25"/>
      <c r="L211" s="56"/>
      <c r="M211" s="106"/>
      <c r="N211" s="46"/>
      <c r="O211" s="49"/>
      <c r="P211" s="46"/>
      <c r="Q211" s="49"/>
      <c r="R211" s="46"/>
      <c r="S211" s="49"/>
      <c r="T211" s="46"/>
      <c r="U211" s="49"/>
      <c r="V211" s="26"/>
      <c r="W211" s="25"/>
    </row>
    <row r="212" spans="1:23" s="6" customFormat="1" ht="30" customHeight="1" thickBot="1" x14ac:dyDescent="0.2">
      <c r="A212" s="54">
        <v>7</v>
      </c>
      <c r="B212" s="105" t="s">
        <v>170</v>
      </c>
      <c r="C212" s="46"/>
      <c r="D212" s="49"/>
      <c r="E212" s="46"/>
      <c r="F212" s="49"/>
      <c r="G212" s="46"/>
      <c r="H212" s="49"/>
      <c r="I212" s="46"/>
      <c r="J212" s="49"/>
      <c r="K212" s="25"/>
      <c r="L212" s="55"/>
      <c r="M212" s="101"/>
      <c r="N212" s="47"/>
      <c r="O212" s="50"/>
      <c r="P212" s="47"/>
      <c r="Q212" s="50"/>
      <c r="R212" s="47"/>
      <c r="S212" s="50"/>
      <c r="T212" s="47"/>
      <c r="U212" s="50"/>
      <c r="V212" s="26"/>
      <c r="W212" s="25"/>
    </row>
    <row r="213" spans="1:23" s="6" customFormat="1" ht="30" customHeight="1" thickBot="1" x14ac:dyDescent="0.2">
      <c r="A213" s="54">
        <v>8</v>
      </c>
      <c r="B213" s="105" t="s">
        <v>171</v>
      </c>
      <c r="C213" s="46"/>
      <c r="D213" s="49"/>
      <c r="E213" s="46"/>
      <c r="F213" s="49"/>
      <c r="G213" s="46"/>
      <c r="H213" s="49"/>
      <c r="I213" s="46"/>
      <c r="J213" s="49"/>
      <c r="K213" s="25"/>
      <c r="L213" s="90"/>
      <c r="M213" s="127"/>
      <c r="N213" s="128"/>
      <c r="O213" s="128"/>
      <c r="P213" s="128"/>
      <c r="Q213" s="128"/>
      <c r="R213" s="128"/>
      <c r="S213" s="128"/>
      <c r="T213" s="128"/>
      <c r="U213" s="128"/>
      <c r="V213" s="25"/>
      <c r="W213" s="25"/>
    </row>
    <row r="214" spans="1:23" s="6" customFormat="1" ht="30" customHeight="1" x14ac:dyDescent="0.15">
      <c r="A214" s="54">
        <v>9</v>
      </c>
      <c r="B214" s="105" t="s">
        <v>172</v>
      </c>
      <c r="C214" s="46"/>
      <c r="D214" s="49"/>
      <c r="E214" s="46"/>
      <c r="F214" s="49"/>
      <c r="G214" s="46"/>
      <c r="H214" s="49"/>
      <c r="I214" s="46"/>
      <c r="J214" s="49"/>
      <c r="K214" s="25"/>
      <c r="L214" s="83"/>
      <c r="M214" s="65" t="s">
        <v>19</v>
      </c>
      <c r="N214" s="200" t="s">
        <v>590</v>
      </c>
      <c r="O214" s="198" t="s">
        <v>591</v>
      </c>
      <c r="P214" s="200" t="s">
        <v>592</v>
      </c>
      <c r="Q214" s="199" t="s">
        <v>588</v>
      </c>
      <c r="R214" s="200" t="s">
        <v>593</v>
      </c>
      <c r="S214" s="201" t="s">
        <v>588</v>
      </c>
      <c r="T214" s="51" t="s">
        <v>32</v>
      </c>
      <c r="U214" s="52" t="s">
        <v>16</v>
      </c>
      <c r="V214" s="25"/>
      <c r="W214" s="25"/>
    </row>
    <row r="215" spans="1:23" s="6" customFormat="1" ht="30" customHeight="1" x14ac:dyDescent="0.15">
      <c r="A215" s="54">
        <v>10</v>
      </c>
      <c r="B215" s="105" t="s">
        <v>173</v>
      </c>
      <c r="C215" s="46"/>
      <c r="D215" s="49"/>
      <c r="E215" s="46"/>
      <c r="F215" s="49"/>
      <c r="G215" s="46"/>
      <c r="H215" s="49"/>
      <c r="I215" s="46"/>
      <c r="J215" s="49"/>
      <c r="K215" s="25"/>
      <c r="L215" s="87"/>
      <c r="M215" s="102" t="s">
        <v>12</v>
      </c>
      <c r="N215" s="58">
        <f>COUNTIF($C$206,"〇")</f>
        <v>0</v>
      </c>
      <c r="O215" s="59">
        <f>COUNTIF($D$206,"〇")</f>
        <v>0</v>
      </c>
      <c r="P215" s="58">
        <f>COUNTIF($E$206,"〇")</f>
        <v>0</v>
      </c>
      <c r="Q215" s="59">
        <f>COUNTIF($F$206,"〇")</f>
        <v>0</v>
      </c>
      <c r="R215" s="58">
        <f>COUNTIF($G$206,"〇")</f>
        <v>0</v>
      </c>
      <c r="S215" s="59">
        <f>COUNTIF($H$206,"〇")</f>
        <v>0</v>
      </c>
      <c r="T215" s="93">
        <f>COUNTIF($I$206:$I$219,"あり")+COUNTIF($T$206:$T$207,"あり")</f>
        <v>0</v>
      </c>
      <c r="U215" s="59">
        <f>COUNTIF($I$206:$I$219,"なし")+COUNTIF($T$206:$T$207,"なし")</f>
        <v>0</v>
      </c>
      <c r="V215" s="26"/>
      <c r="W215" s="25"/>
    </row>
    <row r="216" spans="1:23" s="6" customFormat="1" ht="30" customHeight="1" thickBot="1" x14ac:dyDescent="0.2">
      <c r="A216" s="76">
        <v>11</v>
      </c>
      <c r="B216" s="108" t="s">
        <v>174</v>
      </c>
      <c r="C216" s="77"/>
      <c r="D216" s="78"/>
      <c r="E216" s="77"/>
      <c r="F216" s="78"/>
      <c r="G216" s="77"/>
      <c r="H216" s="78"/>
      <c r="I216" s="77"/>
      <c r="J216" s="78"/>
      <c r="K216" s="25"/>
      <c r="L216" s="87"/>
      <c r="M216" s="102" t="s">
        <v>13</v>
      </c>
      <c r="N216" s="58">
        <f>COUNTIF($C$207:$C$216,"〇")</f>
        <v>0</v>
      </c>
      <c r="O216" s="59">
        <f>COUNTIF($D$207:$D$216,"〇")</f>
        <v>0</v>
      </c>
      <c r="P216" s="58">
        <f>COUNTIF($E$207:$E$216,"〇")</f>
        <v>0</v>
      </c>
      <c r="Q216" s="59">
        <f>COUNTIF($F$207:$F$216,"〇")</f>
        <v>0</v>
      </c>
      <c r="R216" s="58">
        <f>COUNTIF($G$207:$G$216,"〇")</f>
        <v>0</v>
      </c>
      <c r="S216" s="59">
        <f>COUNTIF($H$207:$H$216,"〇")</f>
        <v>0</v>
      </c>
      <c r="T216" s="61" t="s">
        <v>34</v>
      </c>
      <c r="U216" s="62">
        <f>COUNTIF($J$206:$J$219,"使用")+COUNTIF($U$206:$U$207,"使用")</f>
        <v>0</v>
      </c>
      <c r="V216" s="26"/>
      <c r="W216" s="25"/>
    </row>
    <row r="217" spans="1:23" s="6" customFormat="1" ht="30" customHeight="1" thickTop="1" x14ac:dyDescent="0.15">
      <c r="A217" s="73">
        <v>12</v>
      </c>
      <c r="B217" s="109" t="s">
        <v>175</v>
      </c>
      <c r="C217" s="74"/>
      <c r="D217" s="75"/>
      <c r="E217" s="74"/>
      <c r="F217" s="75"/>
      <c r="G217" s="74"/>
      <c r="H217" s="75"/>
      <c r="I217" s="74"/>
      <c r="J217" s="75"/>
      <c r="K217" s="25"/>
      <c r="L217" s="87"/>
      <c r="M217" s="102" t="s">
        <v>14</v>
      </c>
      <c r="N217" s="58">
        <f>COUNTIF($C$217:$C$219,"〇")+COUNTIF($N$206,"〇")</f>
        <v>0</v>
      </c>
      <c r="O217" s="59">
        <f>COUNTIF($D$217:$D$219,"〇")+COUNTIF($O$206,"〇")</f>
        <v>0</v>
      </c>
      <c r="P217" s="58">
        <f>COUNTIF($E$217:$E$219,"〇")+COUNTIF($P$206,"〇")</f>
        <v>0</v>
      </c>
      <c r="Q217" s="59">
        <f>COUNTIF($F$217:$F$219,"〇")+COUNTIF($Q$206,"〇")</f>
        <v>0</v>
      </c>
      <c r="R217" s="58">
        <f>COUNTIF($G$217:$G$219,"〇")+COUNTIF($R$206,"〇")</f>
        <v>0</v>
      </c>
      <c r="S217" s="59">
        <f>COUNTIF($H$217:$H$219,"〇")+COUNTIF($S$206,"〇")</f>
        <v>0</v>
      </c>
      <c r="T217" s="61" t="s">
        <v>35</v>
      </c>
      <c r="U217" s="62">
        <f>COUNTIF($J$206:$J$219,"不使用")+COUNTIF($U$206:$U$207,"不使用")</f>
        <v>0</v>
      </c>
      <c r="V217" s="26"/>
      <c r="W217" s="25"/>
    </row>
    <row r="218" spans="1:23" s="6" customFormat="1" ht="30" customHeight="1" thickBot="1" x14ac:dyDescent="0.2">
      <c r="A218" s="54">
        <v>13</v>
      </c>
      <c r="B218" s="105" t="s">
        <v>176</v>
      </c>
      <c r="C218" s="46"/>
      <c r="D218" s="49"/>
      <c r="E218" s="46"/>
      <c r="F218" s="49"/>
      <c r="G218" s="46"/>
      <c r="H218" s="49"/>
      <c r="I218" s="46"/>
      <c r="J218" s="49"/>
      <c r="K218" s="25"/>
      <c r="L218" s="87"/>
      <c r="M218" s="103" t="s">
        <v>15</v>
      </c>
      <c r="N218" s="70">
        <f>COUNTIF($N$207,"〇")</f>
        <v>0</v>
      </c>
      <c r="O218" s="71">
        <f>COUNTIF($O$207,"〇")</f>
        <v>0</v>
      </c>
      <c r="P218" s="70">
        <f>COUNTIF($P$207,"〇")</f>
        <v>0</v>
      </c>
      <c r="Q218" s="71">
        <f>COUNTIF($Q$207,"〇")</f>
        <v>0</v>
      </c>
      <c r="R218" s="70">
        <f>COUNTIF($R$207,"〇")</f>
        <v>0</v>
      </c>
      <c r="S218" s="72">
        <f>COUNTIF($S$207,"〇")</f>
        <v>0</v>
      </c>
      <c r="T218" s="63" t="s">
        <v>36</v>
      </c>
      <c r="U218" s="64">
        <f>COUNTIF($J$206:$J$219,"混合")+COUNTIF($U$206:$U$207,"混合")</f>
        <v>0</v>
      </c>
      <c r="V218" s="26"/>
      <c r="W218" s="25"/>
    </row>
    <row r="219" spans="1:23" s="6" customFormat="1" ht="30" customHeight="1" thickBot="1" x14ac:dyDescent="0.25">
      <c r="A219" s="55">
        <v>14</v>
      </c>
      <c r="B219" s="110" t="s">
        <v>177</v>
      </c>
      <c r="C219" s="47"/>
      <c r="D219" s="50"/>
      <c r="E219" s="47"/>
      <c r="F219" s="50"/>
      <c r="G219" s="47"/>
      <c r="H219" s="50"/>
      <c r="I219" s="47"/>
      <c r="J219" s="50"/>
      <c r="K219" s="25"/>
      <c r="L219" s="83"/>
      <c r="M219" s="129"/>
      <c r="Q219" s="44" t="s">
        <v>18</v>
      </c>
      <c r="V219" s="25"/>
      <c r="W219" s="25"/>
    </row>
    <row r="220" spans="1:23" s="6" customFormat="1" ht="6" customHeight="1" x14ac:dyDescent="0.15">
      <c r="C220" s="7"/>
      <c r="D220" s="7"/>
    </row>
    <row r="221" spans="1:23" s="1" customFormat="1" ht="24" customHeight="1" x14ac:dyDescent="0.15">
      <c r="A221" s="206" t="s">
        <v>6</v>
      </c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67"/>
      <c r="W221" s="67"/>
    </row>
    <row r="222" spans="1:23" s="1" customFormat="1" ht="7.5" customHeight="1" thickBot="1" x14ac:dyDescent="0.2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7"/>
      <c r="W222" s="67"/>
    </row>
    <row r="223" spans="1:23" s="1" customFormat="1" ht="13.5" customHeight="1" x14ac:dyDescent="0.15">
      <c r="A223" s="20"/>
      <c r="B223" s="207" t="s">
        <v>180</v>
      </c>
      <c r="C223" s="208"/>
      <c r="D223" s="211" t="s">
        <v>8</v>
      </c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1:23" s="1" customFormat="1" ht="19.5" customHeight="1" thickBot="1" x14ac:dyDescent="0.2">
      <c r="A224" s="12"/>
      <c r="B224" s="209"/>
      <c r="C224" s="210"/>
      <c r="D224" s="212"/>
      <c r="E224" s="13"/>
      <c r="F224" s="13"/>
      <c r="G224" s="68" t="s">
        <v>144</v>
      </c>
      <c r="H224" s="13"/>
      <c r="I224" s="13"/>
      <c r="J224" s="13"/>
      <c r="K224" s="13"/>
      <c r="L224" s="69" t="s">
        <v>5</v>
      </c>
      <c r="M224" s="13"/>
      <c r="N224" s="13"/>
      <c r="O224" s="13"/>
      <c r="P224" s="13"/>
      <c r="R224" s="43" t="s">
        <v>4</v>
      </c>
      <c r="S224" s="43"/>
      <c r="T224" s="18"/>
      <c r="U224" s="18"/>
      <c r="V224" s="13"/>
      <c r="W224" s="13"/>
    </row>
    <row r="225" spans="1:23" s="4" customFormat="1" ht="7.5" customHeight="1" thickBot="1" x14ac:dyDescent="0.2">
      <c r="A225" s="2"/>
      <c r="B225" s="3"/>
      <c r="C225" s="2"/>
      <c r="F225" s="11"/>
      <c r="Q225" s="16"/>
      <c r="R225" s="16"/>
      <c r="S225" s="16"/>
      <c r="T225" s="41"/>
      <c r="U225" s="41"/>
    </row>
    <row r="226" spans="1:23" s="5" customFormat="1" ht="14.25" customHeight="1" x14ac:dyDescent="0.15">
      <c r="A226" s="36"/>
      <c r="B226" s="37" t="s">
        <v>0</v>
      </c>
      <c r="C226" s="213" t="s">
        <v>2</v>
      </c>
      <c r="D226" s="214"/>
      <c r="E226" s="213" t="s">
        <v>1</v>
      </c>
      <c r="F226" s="214"/>
      <c r="G226" s="213" t="s">
        <v>3</v>
      </c>
      <c r="H226" s="214"/>
      <c r="I226" s="203" t="s">
        <v>9</v>
      </c>
      <c r="J226" s="204"/>
      <c r="K226" s="22"/>
      <c r="L226" s="36"/>
      <c r="M226" s="37" t="s">
        <v>0</v>
      </c>
      <c r="N226" s="213" t="s">
        <v>2</v>
      </c>
      <c r="O226" s="214"/>
      <c r="P226" s="213" t="s">
        <v>1</v>
      </c>
      <c r="Q226" s="214"/>
      <c r="R226" s="213" t="s">
        <v>3</v>
      </c>
      <c r="S226" s="214"/>
      <c r="T226" s="203" t="s">
        <v>9</v>
      </c>
      <c r="U226" s="204"/>
      <c r="V226" s="205"/>
      <c r="W226" s="202"/>
    </row>
    <row r="227" spans="1:23" s="5" customFormat="1" ht="30" customHeight="1" thickBot="1" x14ac:dyDescent="0.2">
      <c r="A227" s="38"/>
      <c r="B227" s="39" t="s">
        <v>7</v>
      </c>
      <c r="C227" s="196" t="s">
        <v>589</v>
      </c>
      <c r="D227" s="197" t="s">
        <v>587</v>
      </c>
      <c r="E227" s="196" t="s">
        <v>589</v>
      </c>
      <c r="F227" s="197" t="s">
        <v>587</v>
      </c>
      <c r="G227" s="196" t="s">
        <v>589</v>
      </c>
      <c r="H227" s="197" t="s">
        <v>587</v>
      </c>
      <c r="I227" s="42" t="s">
        <v>11</v>
      </c>
      <c r="J227" s="57" t="s">
        <v>17</v>
      </c>
      <c r="K227" s="24"/>
      <c r="L227" s="38"/>
      <c r="M227" s="39" t="s">
        <v>7</v>
      </c>
      <c r="N227" s="196" t="s">
        <v>589</v>
      </c>
      <c r="O227" s="197" t="s">
        <v>587</v>
      </c>
      <c r="P227" s="196" t="s">
        <v>589</v>
      </c>
      <c r="Q227" s="197" t="s">
        <v>587</v>
      </c>
      <c r="R227" s="196" t="s">
        <v>589</v>
      </c>
      <c r="S227" s="197" t="s">
        <v>587</v>
      </c>
      <c r="T227" s="42" t="s">
        <v>10</v>
      </c>
      <c r="U227" s="57" t="s">
        <v>17</v>
      </c>
      <c r="V227" s="23"/>
      <c r="W227" s="24"/>
    </row>
    <row r="228" spans="1:23" s="6" customFormat="1" ht="30" customHeight="1" x14ac:dyDescent="0.15">
      <c r="A228" s="53">
        <v>1</v>
      </c>
      <c r="B228" s="107" t="s">
        <v>181</v>
      </c>
      <c r="C228" s="45"/>
      <c r="D228" s="48"/>
      <c r="E228" s="45"/>
      <c r="F228" s="48"/>
      <c r="G228" s="45"/>
      <c r="H228" s="48"/>
      <c r="I228" s="45"/>
      <c r="J228" s="48"/>
      <c r="K228" s="25"/>
      <c r="L228" s="53">
        <v>15</v>
      </c>
      <c r="M228" s="95" t="s">
        <v>195</v>
      </c>
      <c r="N228" s="45"/>
      <c r="O228" s="48"/>
      <c r="P228" s="45"/>
      <c r="Q228" s="48"/>
      <c r="R228" s="45"/>
      <c r="S228" s="48"/>
      <c r="T228" s="45"/>
      <c r="U228" s="48"/>
      <c r="V228" s="26"/>
      <c r="W228" s="25"/>
    </row>
    <row r="229" spans="1:23" s="6" customFormat="1" ht="30" customHeight="1" thickBot="1" x14ac:dyDescent="0.2">
      <c r="A229" s="54">
        <v>2</v>
      </c>
      <c r="B229" s="105" t="s">
        <v>182</v>
      </c>
      <c r="C229" s="46"/>
      <c r="D229" s="49"/>
      <c r="E229" s="46"/>
      <c r="F229" s="49"/>
      <c r="G229" s="46"/>
      <c r="H229" s="49"/>
      <c r="I229" s="46"/>
      <c r="J229" s="49"/>
      <c r="K229" s="25"/>
      <c r="L229" s="92">
        <v>16</v>
      </c>
      <c r="M229" s="96" t="s">
        <v>196</v>
      </c>
      <c r="N229" s="77"/>
      <c r="O229" s="78"/>
      <c r="P229" s="77"/>
      <c r="Q229" s="78"/>
      <c r="R229" s="77"/>
      <c r="S229" s="78"/>
      <c r="T229" s="77"/>
      <c r="U229" s="78"/>
      <c r="V229" s="26"/>
      <c r="W229" s="25"/>
    </row>
    <row r="230" spans="1:23" s="6" customFormat="1" ht="30" customHeight="1" thickTop="1" x14ac:dyDescent="0.15">
      <c r="A230" s="54">
        <v>3</v>
      </c>
      <c r="B230" s="105" t="s">
        <v>183</v>
      </c>
      <c r="C230" s="46"/>
      <c r="D230" s="49"/>
      <c r="E230" s="46"/>
      <c r="F230" s="49"/>
      <c r="G230" s="46"/>
      <c r="H230" s="49"/>
      <c r="I230" s="46"/>
      <c r="J230" s="49"/>
      <c r="K230" s="25"/>
      <c r="L230" s="91">
        <v>17</v>
      </c>
      <c r="M230" s="130" t="s">
        <v>197</v>
      </c>
      <c r="N230" s="74"/>
      <c r="O230" s="75"/>
      <c r="P230" s="74"/>
      <c r="Q230" s="75"/>
      <c r="R230" s="74"/>
      <c r="S230" s="75"/>
      <c r="T230" s="74"/>
      <c r="U230" s="75"/>
      <c r="V230" s="26"/>
      <c r="W230" s="25"/>
    </row>
    <row r="231" spans="1:23" s="6" customFormat="1" ht="30" customHeight="1" x14ac:dyDescent="0.15">
      <c r="A231" s="54">
        <v>4</v>
      </c>
      <c r="B231" s="105" t="s">
        <v>184</v>
      </c>
      <c r="C231" s="46"/>
      <c r="D231" s="49"/>
      <c r="E231" s="46"/>
      <c r="F231" s="49"/>
      <c r="G231" s="46"/>
      <c r="H231" s="49"/>
      <c r="I231" s="46"/>
      <c r="J231" s="49"/>
      <c r="K231" s="25"/>
      <c r="L231" s="56"/>
      <c r="M231" s="98"/>
      <c r="N231" s="46"/>
      <c r="O231" s="49"/>
      <c r="P231" s="46"/>
      <c r="Q231" s="49"/>
      <c r="R231" s="46"/>
      <c r="S231" s="49"/>
      <c r="T231" s="46"/>
      <c r="U231" s="49"/>
      <c r="V231" s="26"/>
      <c r="W231" s="25"/>
    </row>
    <row r="232" spans="1:23" s="6" customFormat="1" ht="30" customHeight="1" thickBot="1" x14ac:dyDescent="0.2">
      <c r="A232" s="76">
        <v>5</v>
      </c>
      <c r="B232" s="108" t="s">
        <v>185</v>
      </c>
      <c r="C232" s="77"/>
      <c r="D232" s="78"/>
      <c r="E232" s="77"/>
      <c r="F232" s="78"/>
      <c r="G232" s="77"/>
      <c r="H232" s="78"/>
      <c r="I232" s="77"/>
      <c r="J232" s="78"/>
      <c r="K232" s="25"/>
      <c r="L232" s="56"/>
      <c r="M232" s="98"/>
      <c r="N232" s="46"/>
      <c r="O232" s="49"/>
      <c r="P232" s="46"/>
      <c r="Q232" s="49"/>
      <c r="R232" s="46"/>
      <c r="S232" s="49"/>
      <c r="T232" s="46"/>
      <c r="U232" s="49"/>
      <c r="V232" s="26"/>
      <c r="W232" s="25"/>
    </row>
    <row r="233" spans="1:23" s="6" customFormat="1" ht="30" customHeight="1" thickTop="1" x14ac:dyDescent="0.15">
      <c r="A233" s="73">
        <v>6</v>
      </c>
      <c r="B233" s="109" t="s">
        <v>186</v>
      </c>
      <c r="C233" s="74"/>
      <c r="D233" s="75"/>
      <c r="E233" s="74"/>
      <c r="F233" s="75"/>
      <c r="G233" s="74"/>
      <c r="H233" s="75"/>
      <c r="I233" s="74"/>
      <c r="J233" s="75"/>
      <c r="K233" s="25"/>
      <c r="L233" s="56"/>
      <c r="M233" s="106"/>
      <c r="N233" s="46"/>
      <c r="O233" s="49"/>
      <c r="P233" s="46"/>
      <c r="Q233" s="49"/>
      <c r="R233" s="46"/>
      <c r="S233" s="49"/>
      <c r="T233" s="46"/>
      <c r="U233" s="49"/>
      <c r="V233" s="26"/>
      <c r="W233" s="25"/>
    </row>
    <row r="234" spans="1:23" s="6" customFormat="1" ht="30" customHeight="1" thickBot="1" x14ac:dyDescent="0.2">
      <c r="A234" s="54">
        <v>7</v>
      </c>
      <c r="B234" s="105" t="s">
        <v>187</v>
      </c>
      <c r="C234" s="46"/>
      <c r="D234" s="49"/>
      <c r="E234" s="46"/>
      <c r="F234" s="49"/>
      <c r="G234" s="46"/>
      <c r="H234" s="49"/>
      <c r="I234" s="46"/>
      <c r="J234" s="49"/>
      <c r="K234" s="25"/>
      <c r="L234" s="55"/>
      <c r="M234" s="101"/>
      <c r="N234" s="47"/>
      <c r="O234" s="50"/>
      <c r="P234" s="47"/>
      <c r="Q234" s="50"/>
      <c r="R234" s="47"/>
      <c r="S234" s="50"/>
      <c r="T234" s="47"/>
      <c r="U234" s="50"/>
      <c r="V234" s="26"/>
      <c r="W234" s="25"/>
    </row>
    <row r="235" spans="1:23" s="6" customFormat="1" ht="30" customHeight="1" thickBot="1" x14ac:dyDescent="0.2">
      <c r="A235" s="54">
        <v>8</v>
      </c>
      <c r="B235" s="105" t="s">
        <v>188</v>
      </c>
      <c r="C235" s="46"/>
      <c r="D235" s="49"/>
      <c r="E235" s="46"/>
      <c r="F235" s="49"/>
      <c r="G235" s="46"/>
      <c r="H235" s="49"/>
      <c r="I235" s="46"/>
      <c r="J235" s="49"/>
      <c r="K235" s="25"/>
      <c r="L235" s="90"/>
      <c r="M235" s="127"/>
      <c r="N235" s="128"/>
      <c r="O235" s="128"/>
      <c r="P235" s="128"/>
      <c r="Q235" s="128"/>
      <c r="R235" s="128"/>
      <c r="S235" s="128"/>
      <c r="T235" s="128"/>
      <c r="U235" s="128"/>
      <c r="V235" s="25"/>
      <c r="W235" s="25"/>
    </row>
    <row r="236" spans="1:23" s="6" customFormat="1" ht="30" customHeight="1" x14ac:dyDescent="0.15">
      <c r="A236" s="54">
        <v>9</v>
      </c>
      <c r="B236" s="105" t="s">
        <v>189</v>
      </c>
      <c r="C236" s="46"/>
      <c r="D236" s="49"/>
      <c r="E236" s="46"/>
      <c r="F236" s="49"/>
      <c r="G236" s="46"/>
      <c r="H236" s="49"/>
      <c r="I236" s="46"/>
      <c r="J236" s="49"/>
      <c r="K236" s="25"/>
      <c r="L236" s="83"/>
      <c r="M236" s="65" t="s">
        <v>19</v>
      </c>
      <c r="N236" s="200" t="s">
        <v>590</v>
      </c>
      <c r="O236" s="198" t="s">
        <v>591</v>
      </c>
      <c r="P236" s="200" t="s">
        <v>592</v>
      </c>
      <c r="Q236" s="199" t="s">
        <v>588</v>
      </c>
      <c r="R236" s="200" t="s">
        <v>593</v>
      </c>
      <c r="S236" s="201" t="s">
        <v>588</v>
      </c>
      <c r="T236" s="51" t="s">
        <v>32</v>
      </c>
      <c r="U236" s="52" t="s">
        <v>16</v>
      </c>
      <c r="V236" s="25"/>
      <c r="W236" s="25"/>
    </row>
    <row r="237" spans="1:23" s="6" customFormat="1" ht="30" customHeight="1" x14ac:dyDescent="0.15">
      <c r="A237" s="54">
        <v>10</v>
      </c>
      <c r="B237" s="105" t="s">
        <v>190</v>
      </c>
      <c r="C237" s="46"/>
      <c r="D237" s="49"/>
      <c r="E237" s="46"/>
      <c r="F237" s="49"/>
      <c r="G237" s="46"/>
      <c r="H237" s="49"/>
      <c r="I237" s="46"/>
      <c r="J237" s="49"/>
      <c r="K237" s="25"/>
      <c r="L237" s="87"/>
      <c r="M237" s="102" t="s">
        <v>12</v>
      </c>
      <c r="N237" s="58">
        <f>COUNTIF($C$228:$C$232,"〇")</f>
        <v>0</v>
      </c>
      <c r="O237" s="59">
        <f>COUNTIF($D$228:$D$232,"〇")</f>
        <v>0</v>
      </c>
      <c r="P237" s="58">
        <f>COUNTIF($E$228:$E$232,"〇")</f>
        <v>0</v>
      </c>
      <c r="Q237" s="59">
        <f>COUNTIF($F$228:$F$232,"〇")</f>
        <v>0</v>
      </c>
      <c r="R237" s="58">
        <f>COUNTIF($G$228:$G$232,"〇")</f>
        <v>0</v>
      </c>
      <c r="S237" s="59">
        <f>COUNTIF($H$228:$H$232,"〇")</f>
        <v>0</v>
      </c>
      <c r="T237" s="93">
        <f>COUNTIF($I$228:$I$241,"あり")+COUNTIF($T$228:$T$230,"あり")</f>
        <v>0</v>
      </c>
      <c r="U237" s="59">
        <f>COUNTIF($I$228:$I$241,"なし")+COUNTIF($T$228:$T$230,"なし")</f>
        <v>0</v>
      </c>
      <c r="V237" s="26"/>
      <c r="W237" s="25"/>
    </row>
    <row r="238" spans="1:23" s="6" customFormat="1" ht="30" customHeight="1" x14ac:dyDescent="0.15">
      <c r="A238" s="54">
        <v>11</v>
      </c>
      <c r="B238" s="105" t="s">
        <v>191</v>
      </c>
      <c r="C238" s="46"/>
      <c r="D238" s="49"/>
      <c r="E238" s="46"/>
      <c r="F238" s="49"/>
      <c r="G238" s="46"/>
      <c r="H238" s="49"/>
      <c r="I238" s="46"/>
      <c r="J238" s="49"/>
      <c r="K238" s="25"/>
      <c r="L238" s="87"/>
      <c r="M238" s="102" t="s">
        <v>13</v>
      </c>
      <c r="N238" s="58">
        <f>COUNTIF($C$233:$C$240,"〇")</f>
        <v>0</v>
      </c>
      <c r="O238" s="59">
        <f>COUNTIF($D$233:$D$240,"〇")</f>
        <v>0</v>
      </c>
      <c r="P238" s="58">
        <f>COUNTIF($E$233:$E$240,"〇")</f>
        <v>0</v>
      </c>
      <c r="Q238" s="59">
        <f>COUNTIF($F$233:$F$240,"〇")</f>
        <v>0</v>
      </c>
      <c r="R238" s="58">
        <f>COUNTIF($G$233:$G$240,"〇")</f>
        <v>0</v>
      </c>
      <c r="S238" s="59">
        <f>COUNTIF($H$233:$H$240,"〇")</f>
        <v>0</v>
      </c>
      <c r="T238" s="61" t="s">
        <v>34</v>
      </c>
      <c r="U238" s="62">
        <f>COUNTIF($J$228:$J$241,"使用")+COUNTIF($U$228:$U$230,"使用")</f>
        <v>0</v>
      </c>
      <c r="V238" s="26"/>
      <c r="W238" s="25"/>
    </row>
    <row r="239" spans="1:23" s="6" customFormat="1" ht="30" customHeight="1" x14ac:dyDescent="0.15">
      <c r="A239" s="54">
        <v>12</v>
      </c>
      <c r="B239" s="105" t="s">
        <v>192</v>
      </c>
      <c r="C239" s="46"/>
      <c r="D239" s="49"/>
      <c r="E239" s="46"/>
      <c r="F239" s="49"/>
      <c r="G239" s="46"/>
      <c r="H239" s="49"/>
      <c r="I239" s="46"/>
      <c r="J239" s="49"/>
      <c r="K239" s="25"/>
      <c r="L239" s="87"/>
      <c r="M239" s="102" t="s">
        <v>14</v>
      </c>
      <c r="N239" s="58">
        <f>COUNTIF($C$241,"〇")+COUNTIF($N$228:$N$229,"〇")</f>
        <v>0</v>
      </c>
      <c r="O239" s="59">
        <f>COUNTIF($D$241,"〇")+COUNTIF($O$228:$O$229,"〇")</f>
        <v>0</v>
      </c>
      <c r="P239" s="58">
        <f>COUNTIF($E$241,"〇")+COUNTIF($P$228:$P$229,"〇")</f>
        <v>0</v>
      </c>
      <c r="Q239" s="59">
        <f>COUNTIF($F$241,"〇")+COUNTIF($Q$228:$Q$229,"〇")</f>
        <v>0</v>
      </c>
      <c r="R239" s="58">
        <f>COUNTIF($G$241,"〇")+COUNTIF($R$228:$R$229,"〇")</f>
        <v>0</v>
      </c>
      <c r="S239" s="59">
        <f>COUNTIF($H$241,"〇")+COUNTIF($S$228:$S$229,"〇")</f>
        <v>0</v>
      </c>
      <c r="T239" s="61" t="s">
        <v>35</v>
      </c>
      <c r="U239" s="62">
        <f>COUNTIF($J$228:$J$241,"不使用")+COUNTIF($U$228:$U$230,"不使用")</f>
        <v>0</v>
      </c>
      <c r="V239" s="26"/>
      <c r="W239" s="25"/>
    </row>
    <row r="240" spans="1:23" s="6" customFormat="1" ht="30" customHeight="1" thickBot="1" x14ac:dyDescent="0.2">
      <c r="A240" s="76">
        <v>13</v>
      </c>
      <c r="B240" s="108" t="s">
        <v>193</v>
      </c>
      <c r="C240" s="77"/>
      <c r="D240" s="78"/>
      <c r="E240" s="77"/>
      <c r="F240" s="78"/>
      <c r="G240" s="77"/>
      <c r="H240" s="78"/>
      <c r="I240" s="77"/>
      <c r="J240" s="78"/>
      <c r="K240" s="25"/>
      <c r="L240" s="87"/>
      <c r="M240" s="103" t="s">
        <v>15</v>
      </c>
      <c r="N240" s="70">
        <f>COUNTIF($N$230,"〇")</f>
        <v>0</v>
      </c>
      <c r="O240" s="71">
        <f>COUNTIF($O$230,"〇")</f>
        <v>0</v>
      </c>
      <c r="P240" s="70">
        <f>COUNTIF($P$230,"〇")</f>
        <v>0</v>
      </c>
      <c r="Q240" s="71">
        <f>COUNTIF($Q$230,"〇")</f>
        <v>0</v>
      </c>
      <c r="R240" s="70">
        <f>COUNTIF($R$230,"〇")</f>
        <v>0</v>
      </c>
      <c r="S240" s="72">
        <f>COUNTIF($S$230,"〇")</f>
        <v>0</v>
      </c>
      <c r="T240" s="63" t="s">
        <v>36</v>
      </c>
      <c r="U240" s="64">
        <f>COUNTIF($J$228:$J$241,"混合")+COUNTIF($U$228:$U$230,"混合")</f>
        <v>0</v>
      </c>
      <c r="V240" s="26"/>
      <c r="W240" s="25"/>
    </row>
    <row r="241" spans="1:23" s="6" customFormat="1" ht="30" customHeight="1" thickTop="1" thickBot="1" x14ac:dyDescent="0.25">
      <c r="A241" s="113">
        <v>14</v>
      </c>
      <c r="B241" s="126" t="s">
        <v>194</v>
      </c>
      <c r="C241" s="40"/>
      <c r="D241" s="115"/>
      <c r="E241" s="40"/>
      <c r="F241" s="115"/>
      <c r="G241" s="40"/>
      <c r="H241" s="115"/>
      <c r="I241" s="40"/>
      <c r="J241" s="115"/>
      <c r="K241" s="25"/>
      <c r="L241" s="83"/>
      <c r="M241" s="129"/>
      <c r="Q241" s="44" t="s">
        <v>18</v>
      </c>
      <c r="V241" s="25"/>
      <c r="W241" s="25"/>
    </row>
    <row r="242" spans="1:23" s="1" customFormat="1" ht="24" customHeight="1" x14ac:dyDescent="0.15">
      <c r="A242" s="206" t="s">
        <v>6</v>
      </c>
      <c r="B242" s="206"/>
      <c r="C242" s="206"/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67"/>
      <c r="W242" s="67"/>
    </row>
    <row r="243" spans="1:23" s="1" customFormat="1" ht="7.5" customHeight="1" thickBot="1" x14ac:dyDescent="0.2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7"/>
      <c r="W243" s="67"/>
    </row>
    <row r="244" spans="1:23" s="1" customFormat="1" ht="13.5" customHeight="1" x14ac:dyDescent="0.15">
      <c r="A244" s="20"/>
      <c r="B244" s="207" t="s">
        <v>209</v>
      </c>
      <c r="C244" s="208"/>
      <c r="D244" s="211" t="s">
        <v>8</v>
      </c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1:23" s="1" customFormat="1" ht="19.5" customHeight="1" thickBot="1" x14ac:dyDescent="0.2">
      <c r="A245" s="12"/>
      <c r="B245" s="209"/>
      <c r="C245" s="210"/>
      <c r="D245" s="212"/>
      <c r="E245" s="13"/>
      <c r="F245" s="13"/>
      <c r="G245" s="68" t="s">
        <v>210</v>
      </c>
      <c r="H245" s="13"/>
      <c r="I245" s="13"/>
      <c r="J245" s="13"/>
      <c r="K245" s="13"/>
      <c r="L245" s="69" t="s">
        <v>5</v>
      </c>
      <c r="M245" s="13"/>
      <c r="N245" s="13"/>
      <c r="O245" s="13"/>
      <c r="P245" s="13"/>
      <c r="R245" s="43" t="s">
        <v>4</v>
      </c>
      <c r="S245" s="43"/>
      <c r="T245" s="18"/>
      <c r="U245" s="18"/>
      <c r="V245" s="13"/>
      <c r="W245" s="13"/>
    </row>
    <row r="246" spans="1:23" s="4" customFormat="1" ht="7.5" customHeight="1" thickBot="1" x14ac:dyDescent="0.2">
      <c r="A246" s="2"/>
      <c r="B246" s="3"/>
      <c r="C246" s="2"/>
      <c r="F246" s="11"/>
      <c r="Q246" s="41"/>
      <c r="R246" s="41"/>
      <c r="S246" s="41"/>
      <c r="T246" s="41"/>
      <c r="U246" s="41"/>
    </row>
    <row r="247" spans="1:23" s="5" customFormat="1" ht="14.25" customHeight="1" thickBot="1" x14ac:dyDescent="0.2">
      <c r="A247" s="36"/>
      <c r="B247" s="37" t="s">
        <v>0</v>
      </c>
      <c r="C247" s="213" t="s">
        <v>2</v>
      </c>
      <c r="D247" s="214"/>
      <c r="E247" s="213" t="s">
        <v>1</v>
      </c>
      <c r="F247" s="214"/>
      <c r="G247" s="213" t="s">
        <v>3</v>
      </c>
      <c r="H247" s="214"/>
      <c r="I247" s="203" t="s">
        <v>9</v>
      </c>
      <c r="J247" s="204"/>
      <c r="K247" s="22"/>
      <c r="L247" s="79"/>
      <c r="M247" s="80"/>
      <c r="N247" s="215"/>
      <c r="O247" s="215"/>
      <c r="P247" s="215"/>
      <c r="Q247" s="215"/>
      <c r="R247" s="215"/>
      <c r="S247" s="215"/>
      <c r="T247" s="215"/>
      <c r="U247" s="215"/>
      <c r="V247" s="202"/>
      <c r="W247" s="202"/>
    </row>
    <row r="248" spans="1:23" s="5" customFormat="1" ht="30" customHeight="1" thickBot="1" x14ac:dyDescent="0.2">
      <c r="A248" s="38"/>
      <c r="B248" s="39" t="s">
        <v>7</v>
      </c>
      <c r="C248" s="196" t="s">
        <v>589</v>
      </c>
      <c r="D248" s="197" t="s">
        <v>587</v>
      </c>
      <c r="E248" s="196" t="s">
        <v>589</v>
      </c>
      <c r="F248" s="197" t="s">
        <v>587</v>
      </c>
      <c r="G248" s="196" t="s">
        <v>589</v>
      </c>
      <c r="H248" s="197" t="s">
        <v>587</v>
      </c>
      <c r="I248" s="42" t="s">
        <v>11</v>
      </c>
      <c r="J248" s="57" t="s">
        <v>17</v>
      </c>
      <c r="K248" s="24"/>
      <c r="L248" s="79"/>
      <c r="M248" s="65" t="s">
        <v>19</v>
      </c>
      <c r="N248" s="200" t="s">
        <v>590</v>
      </c>
      <c r="O248" s="198" t="s">
        <v>591</v>
      </c>
      <c r="P248" s="200" t="s">
        <v>592</v>
      </c>
      <c r="Q248" s="199" t="s">
        <v>588</v>
      </c>
      <c r="R248" s="200" t="s">
        <v>593</v>
      </c>
      <c r="S248" s="201" t="s">
        <v>588</v>
      </c>
      <c r="T248" s="51" t="s">
        <v>32</v>
      </c>
      <c r="U248" s="52" t="s">
        <v>16</v>
      </c>
      <c r="V248" s="24"/>
      <c r="W248" s="24"/>
    </row>
    <row r="249" spans="1:23" s="6" customFormat="1" ht="30" customHeight="1" x14ac:dyDescent="0.15">
      <c r="A249" s="53">
        <v>1</v>
      </c>
      <c r="B249" s="107" t="s">
        <v>198</v>
      </c>
      <c r="C249" s="45"/>
      <c r="D249" s="48"/>
      <c r="E249" s="45"/>
      <c r="F249" s="48"/>
      <c r="G249" s="45"/>
      <c r="H249" s="48"/>
      <c r="I249" s="45"/>
      <c r="J249" s="48"/>
      <c r="K249" s="25"/>
      <c r="L249" s="81"/>
      <c r="M249" s="102" t="s">
        <v>12</v>
      </c>
      <c r="N249" s="58">
        <f>COUNTIF($C$249:$C$250,"〇")</f>
        <v>0</v>
      </c>
      <c r="O249" s="59">
        <f>COUNTIF($D$249:$D$250,"〇")</f>
        <v>0</v>
      </c>
      <c r="P249" s="58">
        <f>COUNTIF($E$249:$E$250,"〇")</f>
        <v>0</v>
      </c>
      <c r="Q249" s="59">
        <f>COUNTIF($F$249:$F$250,"〇")</f>
        <v>0</v>
      </c>
      <c r="R249" s="58">
        <f>COUNTIF($G$249:$G$250,"〇")</f>
        <v>0</v>
      </c>
      <c r="S249" s="59">
        <f>COUNTIF($H$249:$H$250,"〇")</f>
        <v>0</v>
      </c>
      <c r="T249" s="60">
        <f>COUNTIF($I$249:$I$259,"あり")</f>
        <v>0</v>
      </c>
      <c r="U249" s="59">
        <f>COUNTIF($I$249:$I$259,"なし")</f>
        <v>0</v>
      </c>
      <c r="V249" s="25"/>
      <c r="W249" s="25"/>
    </row>
    <row r="250" spans="1:23" s="6" customFormat="1" ht="30" customHeight="1" thickBot="1" x14ac:dyDescent="0.2">
      <c r="A250" s="76">
        <v>2</v>
      </c>
      <c r="B250" s="108" t="s">
        <v>199</v>
      </c>
      <c r="C250" s="77"/>
      <c r="D250" s="78"/>
      <c r="E250" s="77"/>
      <c r="F250" s="78"/>
      <c r="G250" s="77"/>
      <c r="H250" s="78"/>
      <c r="I250" s="77"/>
      <c r="J250" s="78"/>
      <c r="K250" s="25"/>
      <c r="L250" s="83"/>
      <c r="M250" s="102" t="s">
        <v>13</v>
      </c>
      <c r="N250" s="58">
        <f>COUNTIF($C$251:$C$256,"〇")</f>
        <v>0</v>
      </c>
      <c r="O250" s="59">
        <f>COUNTIF($D$251:$D$256,"〇")</f>
        <v>0</v>
      </c>
      <c r="P250" s="58">
        <f>COUNTIF($E$251:$E$256,"〇")</f>
        <v>0</v>
      </c>
      <c r="Q250" s="59">
        <f>COUNTIF($F$251:$F$256,"〇")</f>
        <v>0</v>
      </c>
      <c r="R250" s="58">
        <f>COUNTIF($G$251:$G$256,"〇")</f>
        <v>0</v>
      </c>
      <c r="S250" s="59">
        <f>COUNTIF($H$251:$H$256,"〇")</f>
        <v>0</v>
      </c>
      <c r="T250" s="61" t="s">
        <v>34</v>
      </c>
      <c r="U250" s="62">
        <f>COUNTIF($J$249:$J$259,"使用")</f>
        <v>0</v>
      </c>
      <c r="V250" s="25"/>
      <c r="W250" s="25"/>
    </row>
    <row r="251" spans="1:23" s="6" customFormat="1" ht="30" customHeight="1" thickTop="1" x14ac:dyDescent="0.15">
      <c r="A251" s="121">
        <v>3</v>
      </c>
      <c r="B251" s="122" t="s">
        <v>200</v>
      </c>
      <c r="C251" s="123"/>
      <c r="D251" s="124"/>
      <c r="E251" s="123"/>
      <c r="F251" s="124"/>
      <c r="G251" s="123"/>
      <c r="H251" s="124"/>
      <c r="I251" s="123"/>
      <c r="J251" s="124"/>
      <c r="K251" s="25"/>
      <c r="L251" s="83"/>
      <c r="M251" s="102" t="s">
        <v>14</v>
      </c>
      <c r="N251" s="58">
        <f>COUNTIF($C$257:$C$259,"〇")</f>
        <v>0</v>
      </c>
      <c r="O251" s="59">
        <f>COUNTIF($D$257:$D$259,"〇")</f>
        <v>0</v>
      </c>
      <c r="P251" s="58">
        <f>COUNTIF($E$257:$E$259,"〇")</f>
        <v>0</v>
      </c>
      <c r="Q251" s="59">
        <f>COUNTIF($F$257:$F$259,"〇")</f>
        <v>0</v>
      </c>
      <c r="R251" s="58">
        <f>COUNTIF($G$257:$G$259,"〇")</f>
        <v>0</v>
      </c>
      <c r="S251" s="59">
        <f>COUNTIF($H$257:$H$259,"〇")</f>
        <v>0</v>
      </c>
      <c r="T251" s="61" t="s">
        <v>35</v>
      </c>
      <c r="U251" s="62">
        <f>COUNTIF($J$249:$J$259,"不使用")</f>
        <v>0</v>
      </c>
      <c r="V251" s="25"/>
      <c r="W251" s="25"/>
    </row>
    <row r="252" spans="1:23" s="6" customFormat="1" ht="30" customHeight="1" thickBot="1" x14ac:dyDescent="0.2">
      <c r="A252" s="54">
        <v>4</v>
      </c>
      <c r="B252" s="105" t="s">
        <v>201</v>
      </c>
      <c r="C252" s="46"/>
      <c r="D252" s="49"/>
      <c r="E252" s="46"/>
      <c r="F252" s="49"/>
      <c r="G252" s="46"/>
      <c r="H252" s="49"/>
      <c r="I252" s="46"/>
      <c r="J252" s="49"/>
      <c r="K252" s="25"/>
      <c r="L252" s="83"/>
      <c r="M252" s="103" t="s">
        <v>15</v>
      </c>
      <c r="N252" s="70"/>
      <c r="O252" s="71"/>
      <c r="P252" s="70"/>
      <c r="Q252" s="71"/>
      <c r="R252" s="70"/>
      <c r="S252" s="72"/>
      <c r="T252" s="63" t="s">
        <v>36</v>
      </c>
      <c r="U252" s="64">
        <f>COUNTIF($J$249:$J$259,"混合")</f>
        <v>0</v>
      </c>
      <c r="V252" s="25"/>
      <c r="W252" s="25"/>
    </row>
    <row r="253" spans="1:23" s="6" customFormat="1" ht="30" customHeight="1" x14ac:dyDescent="0.15">
      <c r="A253" s="54">
        <v>5</v>
      </c>
      <c r="B253" s="105" t="s">
        <v>202</v>
      </c>
      <c r="C253" s="46"/>
      <c r="D253" s="49"/>
      <c r="E253" s="46"/>
      <c r="F253" s="49"/>
      <c r="G253" s="46"/>
      <c r="H253" s="49"/>
      <c r="I253" s="46"/>
      <c r="J253" s="49"/>
      <c r="K253" s="25"/>
      <c r="L253" s="83"/>
      <c r="M253" s="111"/>
      <c r="N253" s="25"/>
      <c r="O253" s="25"/>
      <c r="P253" s="25"/>
      <c r="Q253" s="25"/>
      <c r="R253" s="25"/>
      <c r="S253" s="25"/>
      <c r="T253" s="25"/>
      <c r="U253" s="25"/>
      <c r="V253" s="25"/>
      <c r="W253" s="25"/>
    </row>
    <row r="254" spans="1:23" s="6" customFormat="1" ht="30" customHeight="1" x14ac:dyDescent="0.15">
      <c r="A254" s="54">
        <v>6</v>
      </c>
      <c r="B254" s="105" t="s">
        <v>203</v>
      </c>
      <c r="C254" s="46"/>
      <c r="D254" s="49"/>
      <c r="E254" s="46"/>
      <c r="F254" s="49"/>
      <c r="G254" s="46"/>
      <c r="H254" s="49"/>
      <c r="I254" s="46"/>
      <c r="J254" s="49"/>
      <c r="K254" s="25"/>
      <c r="L254" s="83"/>
      <c r="M254" s="111"/>
      <c r="N254" s="25"/>
      <c r="O254" s="25"/>
      <c r="P254" s="25"/>
      <c r="Q254" s="25"/>
      <c r="R254" s="25"/>
      <c r="S254" s="25"/>
      <c r="T254" s="25"/>
      <c r="U254" s="25"/>
      <c r="V254" s="25"/>
      <c r="W254" s="25"/>
    </row>
    <row r="255" spans="1:23" s="6" customFormat="1" ht="30" customHeight="1" x14ac:dyDescent="0.15">
      <c r="A255" s="54">
        <v>7</v>
      </c>
      <c r="B255" s="105" t="s">
        <v>204</v>
      </c>
      <c r="C255" s="46"/>
      <c r="D255" s="49"/>
      <c r="E255" s="46"/>
      <c r="F255" s="49"/>
      <c r="G255" s="46"/>
      <c r="H255" s="49"/>
      <c r="I255" s="46"/>
      <c r="J255" s="49"/>
      <c r="K255" s="25"/>
      <c r="L255" s="83"/>
      <c r="M255" s="111"/>
      <c r="N255" s="25"/>
      <c r="O255" s="25"/>
      <c r="P255" s="25"/>
      <c r="Q255" s="25"/>
      <c r="R255" s="25"/>
      <c r="S255" s="25"/>
      <c r="T255" s="25"/>
      <c r="U255" s="25"/>
      <c r="V255" s="25"/>
      <c r="W255" s="25"/>
    </row>
    <row r="256" spans="1:23" s="6" customFormat="1" ht="30" customHeight="1" thickBot="1" x14ac:dyDescent="0.2">
      <c r="A256" s="76">
        <v>8</v>
      </c>
      <c r="B256" s="108" t="s">
        <v>205</v>
      </c>
      <c r="C256" s="77"/>
      <c r="D256" s="78"/>
      <c r="E256" s="77"/>
      <c r="F256" s="78"/>
      <c r="G256" s="77"/>
      <c r="H256" s="78"/>
      <c r="I256" s="77"/>
      <c r="J256" s="78"/>
      <c r="K256" s="25"/>
      <c r="L256" s="83"/>
      <c r="M256" s="111"/>
      <c r="N256" s="25"/>
      <c r="O256" s="25"/>
      <c r="P256" s="25"/>
      <c r="Q256" s="25"/>
      <c r="R256" s="25"/>
      <c r="S256" s="25"/>
      <c r="T256" s="25"/>
      <c r="U256" s="25"/>
      <c r="V256" s="25"/>
      <c r="W256" s="25"/>
    </row>
    <row r="257" spans="1:23" s="6" customFormat="1" ht="30" customHeight="1" thickTop="1" x14ac:dyDescent="0.15">
      <c r="A257" s="73">
        <v>9</v>
      </c>
      <c r="B257" s="109" t="s">
        <v>206</v>
      </c>
      <c r="C257" s="74"/>
      <c r="D257" s="75"/>
      <c r="E257" s="74"/>
      <c r="F257" s="75"/>
      <c r="G257" s="74"/>
      <c r="H257" s="75"/>
      <c r="I257" s="74"/>
      <c r="J257" s="75"/>
      <c r="K257" s="25"/>
      <c r="L257" s="83"/>
      <c r="M257" s="111"/>
      <c r="N257" s="25"/>
      <c r="O257" s="25"/>
      <c r="P257" s="25"/>
      <c r="Q257" s="25"/>
      <c r="R257" s="25"/>
      <c r="S257" s="25"/>
      <c r="T257" s="25"/>
      <c r="U257" s="25"/>
      <c r="V257" s="25"/>
      <c r="W257" s="25"/>
    </row>
    <row r="258" spans="1:23" s="6" customFormat="1" ht="30" customHeight="1" x14ac:dyDescent="0.15">
      <c r="A258" s="54">
        <v>10</v>
      </c>
      <c r="B258" s="105" t="s">
        <v>207</v>
      </c>
      <c r="C258" s="46"/>
      <c r="D258" s="49"/>
      <c r="E258" s="46"/>
      <c r="F258" s="49"/>
      <c r="G258" s="46"/>
      <c r="H258" s="49"/>
      <c r="I258" s="46"/>
      <c r="J258" s="49"/>
      <c r="K258" s="25"/>
      <c r="L258" s="83"/>
      <c r="M258" s="111"/>
      <c r="N258" s="25"/>
      <c r="O258" s="25"/>
      <c r="P258" s="25"/>
      <c r="Q258" s="25"/>
      <c r="R258" s="25"/>
      <c r="S258" s="25"/>
      <c r="T258" s="25"/>
      <c r="U258" s="25"/>
      <c r="V258" s="25"/>
      <c r="W258" s="25"/>
    </row>
    <row r="259" spans="1:23" s="6" customFormat="1" ht="30" customHeight="1" x14ac:dyDescent="0.15">
      <c r="A259" s="73">
        <v>11</v>
      </c>
      <c r="B259" s="109" t="s">
        <v>208</v>
      </c>
      <c r="C259" s="74"/>
      <c r="D259" s="75"/>
      <c r="E259" s="74"/>
      <c r="F259" s="75"/>
      <c r="G259" s="74"/>
      <c r="H259" s="75"/>
      <c r="I259" s="74"/>
      <c r="J259" s="75"/>
      <c r="K259" s="25"/>
      <c r="L259" s="83"/>
      <c r="M259" s="111"/>
      <c r="N259" s="25"/>
      <c r="O259" s="25"/>
      <c r="P259" s="25"/>
      <c r="Q259" s="25"/>
      <c r="R259" s="25"/>
      <c r="S259" s="25"/>
      <c r="T259" s="25"/>
      <c r="U259" s="25"/>
      <c r="V259" s="25"/>
      <c r="W259" s="25"/>
    </row>
    <row r="260" spans="1:23" s="6" customFormat="1" ht="30" customHeight="1" x14ac:dyDescent="0.15">
      <c r="A260" s="54"/>
      <c r="B260" s="105"/>
      <c r="C260" s="46"/>
      <c r="D260" s="49"/>
      <c r="E260" s="46"/>
      <c r="F260" s="49"/>
      <c r="G260" s="46"/>
      <c r="H260" s="49"/>
      <c r="I260" s="46"/>
      <c r="J260" s="49"/>
      <c r="K260" s="25"/>
      <c r="L260" s="83"/>
      <c r="M260" s="111"/>
      <c r="N260" s="25"/>
      <c r="O260" s="25"/>
      <c r="P260" s="25"/>
      <c r="Q260" s="25"/>
      <c r="R260" s="25"/>
      <c r="S260" s="25"/>
      <c r="T260" s="25"/>
      <c r="U260" s="25"/>
      <c r="V260" s="25"/>
      <c r="W260" s="25"/>
    </row>
    <row r="261" spans="1:23" s="6" customFormat="1" ht="30" customHeight="1" thickBot="1" x14ac:dyDescent="0.25">
      <c r="A261" s="55"/>
      <c r="B261" s="110"/>
      <c r="C261" s="47"/>
      <c r="D261" s="50"/>
      <c r="E261" s="47"/>
      <c r="F261" s="50"/>
      <c r="G261" s="47"/>
      <c r="H261" s="50"/>
      <c r="I261" s="47"/>
      <c r="J261" s="50"/>
      <c r="K261" s="25"/>
      <c r="L261" s="83"/>
      <c r="M261" s="111"/>
      <c r="N261" s="25"/>
      <c r="O261" s="25"/>
      <c r="P261" s="25"/>
      <c r="Q261" s="44" t="s">
        <v>18</v>
      </c>
      <c r="R261" s="25"/>
      <c r="S261" s="25"/>
      <c r="T261" s="25"/>
      <c r="U261" s="25"/>
      <c r="V261" s="25"/>
      <c r="W261" s="25"/>
    </row>
    <row r="262" spans="1:23" s="1" customFormat="1" ht="24" customHeight="1" x14ac:dyDescent="0.15">
      <c r="A262" s="206" t="s">
        <v>6</v>
      </c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67"/>
      <c r="W262" s="67"/>
    </row>
    <row r="263" spans="1:23" s="1" customFormat="1" ht="7.5" customHeight="1" thickBot="1" x14ac:dyDescent="0.2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7"/>
      <c r="W263" s="67"/>
    </row>
    <row r="264" spans="1:23" s="1" customFormat="1" ht="13.5" customHeight="1" x14ac:dyDescent="0.15">
      <c r="A264" s="32"/>
      <c r="B264" s="207" t="s">
        <v>211</v>
      </c>
      <c r="C264" s="208"/>
      <c r="D264" s="211" t="s">
        <v>8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</row>
    <row r="265" spans="1:23" s="1" customFormat="1" ht="19.5" customHeight="1" thickBot="1" x14ac:dyDescent="0.2">
      <c r="A265" s="12"/>
      <c r="B265" s="209"/>
      <c r="C265" s="210"/>
      <c r="D265" s="212"/>
      <c r="E265" s="13"/>
      <c r="F265" s="13"/>
      <c r="G265" s="68" t="s">
        <v>212</v>
      </c>
      <c r="H265" s="13"/>
      <c r="I265" s="13"/>
      <c r="J265" s="13"/>
      <c r="K265" s="13"/>
      <c r="L265" s="69" t="s">
        <v>5</v>
      </c>
      <c r="M265" s="13"/>
      <c r="N265" s="13"/>
      <c r="O265" s="13"/>
      <c r="P265" s="13"/>
      <c r="R265" s="43" t="s">
        <v>4</v>
      </c>
      <c r="S265" s="43"/>
      <c r="T265" s="31"/>
      <c r="U265" s="31"/>
      <c r="V265" s="13"/>
      <c r="W265" s="13"/>
    </row>
    <row r="266" spans="1:23" s="4" customFormat="1" ht="7.5" customHeight="1" thickBot="1" x14ac:dyDescent="0.2">
      <c r="A266" s="2"/>
      <c r="B266" s="3"/>
      <c r="C266" s="2"/>
      <c r="F266" s="11"/>
      <c r="Q266" s="16"/>
      <c r="R266" s="16"/>
      <c r="S266" s="16"/>
      <c r="T266" s="41"/>
      <c r="U266" s="41"/>
    </row>
    <row r="267" spans="1:23" s="5" customFormat="1" ht="14.25" customHeight="1" x14ac:dyDescent="0.15">
      <c r="A267" s="36"/>
      <c r="B267" s="37" t="s">
        <v>0</v>
      </c>
      <c r="C267" s="213" t="s">
        <v>2</v>
      </c>
      <c r="D267" s="214"/>
      <c r="E267" s="213" t="s">
        <v>1</v>
      </c>
      <c r="F267" s="214"/>
      <c r="G267" s="213" t="s">
        <v>3</v>
      </c>
      <c r="H267" s="214"/>
      <c r="I267" s="203" t="s">
        <v>9</v>
      </c>
      <c r="J267" s="204"/>
      <c r="K267" s="34"/>
      <c r="L267" s="36"/>
      <c r="M267" s="37" t="s">
        <v>0</v>
      </c>
      <c r="N267" s="213" t="s">
        <v>2</v>
      </c>
      <c r="O267" s="214"/>
      <c r="P267" s="213" t="s">
        <v>1</v>
      </c>
      <c r="Q267" s="214"/>
      <c r="R267" s="213" t="s">
        <v>3</v>
      </c>
      <c r="S267" s="214"/>
      <c r="T267" s="203" t="s">
        <v>9</v>
      </c>
      <c r="U267" s="204"/>
      <c r="V267" s="205"/>
      <c r="W267" s="202"/>
    </row>
    <row r="268" spans="1:23" s="5" customFormat="1" ht="30" customHeight="1" thickBot="1" x14ac:dyDescent="0.2">
      <c r="A268" s="38"/>
      <c r="B268" s="39" t="s">
        <v>7</v>
      </c>
      <c r="C268" s="196" t="s">
        <v>589</v>
      </c>
      <c r="D268" s="197" t="s">
        <v>587</v>
      </c>
      <c r="E268" s="196" t="s">
        <v>589</v>
      </c>
      <c r="F268" s="197" t="s">
        <v>587</v>
      </c>
      <c r="G268" s="196" t="s">
        <v>589</v>
      </c>
      <c r="H268" s="197" t="s">
        <v>587</v>
      </c>
      <c r="I268" s="42" t="s">
        <v>11</v>
      </c>
      <c r="J268" s="57" t="s">
        <v>17</v>
      </c>
      <c r="K268" s="30"/>
      <c r="L268" s="38"/>
      <c r="M268" s="39" t="s">
        <v>7</v>
      </c>
      <c r="N268" s="196" t="s">
        <v>589</v>
      </c>
      <c r="O268" s="197" t="s">
        <v>587</v>
      </c>
      <c r="P268" s="196" t="s">
        <v>589</v>
      </c>
      <c r="Q268" s="197" t="s">
        <v>587</v>
      </c>
      <c r="R268" s="196" t="s">
        <v>589</v>
      </c>
      <c r="S268" s="197" t="s">
        <v>587</v>
      </c>
      <c r="T268" s="42" t="s">
        <v>10</v>
      </c>
      <c r="U268" s="57" t="s">
        <v>17</v>
      </c>
      <c r="V268" s="35"/>
      <c r="W268" s="30"/>
    </row>
    <row r="269" spans="1:23" s="6" customFormat="1" ht="30" customHeight="1" x14ac:dyDescent="0.15">
      <c r="A269" s="53">
        <v>1</v>
      </c>
      <c r="B269" s="95" t="s">
        <v>213</v>
      </c>
      <c r="C269" s="45"/>
      <c r="D269" s="48"/>
      <c r="E269" s="45"/>
      <c r="F269" s="48"/>
      <c r="G269" s="45"/>
      <c r="H269" s="48"/>
      <c r="I269" s="45"/>
      <c r="J269" s="48"/>
      <c r="K269" s="28"/>
      <c r="L269" s="53">
        <v>15</v>
      </c>
      <c r="M269" s="95" t="s">
        <v>227</v>
      </c>
      <c r="N269" s="45"/>
      <c r="O269" s="48"/>
      <c r="P269" s="45"/>
      <c r="Q269" s="48"/>
      <c r="R269" s="45"/>
      <c r="S269" s="48"/>
      <c r="T269" s="45"/>
      <c r="U269" s="48"/>
      <c r="V269" s="27"/>
      <c r="W269" s="28"/>
    </row>
    <row r="270" spans="1:23" s="6" customFormat="1" ht="30" customHeight="1" thickBot="1" x14ac:dyDescent="0.2">
      <c r="A270" s="54">
        <v>2</v>
      </c>
      <c r="B270" s="98" t="s">
        <v>214</v>
      </c>
      <c r="C270" s="46"/>
      <c r="D270" s="49"/>
      <c r="E270" s="46"/>
      <c r="F270" s="49"/>
      <c r="G270" s="46"/>
      <c r="H270" s="49"/>
      <c r="I270" s="46"/>
      <c r="J270" s="49"/>
      <c r="K270" s="28"/>
      <c r="L270" s="92">
        <v>16</v>
      </c>
      <c r="M270" s="96" t="s">
        <v>228</v>
      </c>
      <c r="N270" s="77"/>
      <c r="O270" s="78"/>
      <c r="P270" s="77"/>
      <c r="Q270" s="78"/>
      <c r="R270" s="77"/>
      <c r="S270" s="78"/>
      <c r="T270" s="77"/>
      <c r="U270" s="78"/>
      <c r="V270" s="27"/>
      <c r="W270" s="28"/>
    </row>
    <row r="271" spans="1:23" s="6" customFormat="1" ht="30" customHeight="1" thickTop="1" thickBot="1" x14ac:dyDescent="0.2">
      <c r="A271" s="76">
        <v>3</v>
      </c>
      <c r="B271" s="96" t="s">
        <v>215</v>
      </c>
      <c r="C271" s="77"/>
      <c r="D271" s="78"/>
      <c r="E271" s="77"/>
      <c r="F271" s="78"/>
      <c r="G271" s="77"/>
      <c r="H271" s="78"/>
      <c r="I271" s="77"/>
      <c r="J271" s="78"/>
      <c r="K271" s="28"/>
      <c r="L271" s="91">
        <v>17</v>
      </c>
      <c r="M271" s="97" t="s">
        <v>229</v>
      </c>
      <c r="N271" s="74"/>
      <c r="O271" s="75"/>
      <c r="P271" s="74"/>
      <c r="Q271" s="75"/>
      <c r="R271" s="74"/>
      <c r="S271" s="75"/>
      <c r="T271" s="74"/>
      <c r="U271" s="75"/>
      <c r="V271" s="27"/>
      <c r="W271" s="28"/>
    </row>
    <row r="272" spans="1:23" s="6" customFormat="1" ht="30" customHeight="1" thickTop="1" x14ac:dyDescent="0.15">
      <c r="A272" s="73">
        <v>4</v>
      </c>
      <c r="B272" s="97" t="s">
        <v>216</v>
      </c>
      <c r="C272" s="74"/>
      <c r="D272" s="75"/>
      <c r="E272" s="74"/>
      <c r="F272" s="75"/>
      <c r="G272" s="74"/>
      <c r="H272" s="75"/>
      <c r="I272" s="74"/>
      <c r="J272" s="75"/>
      <c r="K272" s="28"/>
      <c r="L272" s="56">
        <v>18</v>
      </c>
      <c r="M272" s="98" t="s">
        <v>230</v>
      </c>
      <c r="N272" s="46"/>
      <c r="O272" s="49"/>
      <c r="P272" s="46"/>
      <c r="Q272" s="49"/>
      <c r="R272" s="46"/>
      <c r="S272" s="49"/>
      <c r="T272" s="46"/>
      <c r="U272" s="49"/>
      <c r="V272" s="27"/>
      <c r="W272" s="28"/>
    </row>
    <row r="273" spans="1:23" s="6" customFormat="1" ht="30" customHeight="1" x14ac:dyDescent="0.15">
      <c r="A273" s="54">
        <v>5</v>
      </c>
      <c r="B273" s="98" t="s">
        <v>217</v>
      </c>
      <c r="C273" s="46"/>
      <c r="D273" s="49"/>
      <c r="E273" s="46"/>
      <c r="F273" s="49"/>
      <c r="G273" s="46"/>
      <c r="H273" s="49"/>
      <c r="I273" s="46"/>
      <c r="J273" s="49"/>
      <c r="K273" s="28"/>
      <c r="L273" s="56">
        <v>19</v>
      </c>
      <c r="M273" s="98" t="s">
        <v>231</v>
      </c>
      <c r="N273" s="46"/>
      <c r="O273" s="49"/>
      <c r="P273" s="46"/>
      <c r="Q273" s="49"/>
      <c r="R273" s="46"/>
      <c r="S273" s="49"/>
      <c r="T273" s="46"/>
      <c r="U273" s="49"/>
      <c r="V273" s="27"/>
      <c r="W273" s="28"/>
    </row>
    <row r="274" spans="1:23" s="6" customFormat="1" ht="30" customHeight="1" thickBot="1" x14ac:dyDescent="0.2">
      <c r="A274" s="54">
        <v>6</v>
      </c>
      <c r="B274" s="98" t="s">
        <v>218</v>
      </c>
      <c r="C274" s="46"/>
      <c r="D274" s="49"/>
      <c r="E274" s="46"/>
      <c r="F274" s="49"/>
      <c r="G274" s="46"/>
      <c r="H274" s="49"/>
      <c r="I274" s="46"/>
      <c r="J274" s="49"/>
      <c r="K274" s="28"/>
      <c r="L274" s="92">
        <v>20</v>
      </c>
      <c r="M274" s="132" t="s">
        <v>232</v>
      </c>
      <c r="N274" s="77"/>
      <c r="O274" s="78"/>
      <c r="P274" s="77"/>
      <c r="Q274" s="78"/>
      <c r="R274" s="77"/>
      <c r="S274" s="78"/>
      <c r="T274" s="77"/>
      <c r="U274" s="78"/>
      <c r="V274" s="27"/>
      <c r="W274" s="28"/>
    </row>
    <row r="275" spans="1:23" s="6" customFormat="1" ht="30" customHeight="1" thickTop="1" thickBot="1" x14ac:dyDescent="0.2">
      <c r="A275" s="54">
        <v>7</v>
      </c>
      <c r="B275" s="98" t="s">
        <v>219</v>
      </c>
      <c r="C275" s="46"/>
      <c r="D275" s="49"/>
      <c r="E275" s="46"/>
      <c r="F275" s="49"/>
      <c r="G275" s="46"/>
      <c r="H275" s="49"/>
      <c r="I275" s="46"/>
      <c r="J275" s="49"/>
      <c r="K275" s="28"/>
      <c r="L275" s="113">
        <v>21</v>
      </c>
      <c r="M275" s="131" t="s">
        <v>233</v>
      </c>
      <c r="N275" s="40"/>
      <c r="O275" s="115"/>
      <c r="P275" s="40"/>
      <c r="Q275" s="115"/>
      <c r="R275" s="40"/>
      <c r="S275" s="115"/>
      <c r="T275" s="40"/>
      <c r="U275" s="115"/>
      <c r="V275" s="27"/>
      <c r="W275" s="28"/>
    </row>
    <row r="276" spans="1:23" s="6" customFormat="1" ht="30" customHeight="1" thickBot="1" x14ac:dyDescent="0.2">
      <c r="A276" s="54">
        <v>8</v>
      </c>
      <c r="B276" s="98" t="s">
        <v>220</v>
      </c>
      <c r="C276" s="46"/>
      <c r="D276" s="49"/>
      <c r="E276" s="46"/>
      <c r="F276" s="49"/>
      <c r="G276" s="46"/>
      <c r="H276" s="49"/>
      <c r="I276" s="46"/>
      <c r="J276" s="49"/>
      <c r="K276" s="28"/>
      <c r="L276" s="90"/>
      <c r="M276" s="127"/>
      <c r="N276" s="128"/>
      <c r="O276" s="128"/>
      <c r="P276" s="128"/>
      <c r="Q276" s="128"/>
      <c r="R276" s="128"/>
      <c r="S276" s="128"/>
      <c r="T276" s="128"/>
      <c r="U276" s="128"/>
      <c r="V276" s="28"/>
      <c r="W276" s="28"/>
    </row>
    <row r="277" spans="1:23" s="6" customFormat="1" ht="30" customHeight="1" x14ac:dyDescent="0.15">
      <c r="A277" s="54">
        <v>9</v>
      </c>
      <c r="B277" s="98" t="s">
        <v>221</v>
      </c>
      <c r="C277" s="46"/>
      <c r="D277" s="49"/>
      <c r="E277" s="46"/>
      <c r="F277" s="49"/>
      <c r="G277" s="46"/>
      <c r="H277" s="49"/>
      <c r="I277" s="46"/>
      <c r="J277" s="49"/>
      <c r="K277" s="28"/>
      <c r="L277" s="83"/>
      <c r="M277" s="65" t="s">
        <v>19</v>
      </c>
      <c r="N277" s="200" t="s">
        <v>590</v>
      </c>
      <c r="O277" s="198" t="s">
        <v>591</v>
      </c>
      <c r="P277" s="200" t="s">
        <v>592</v>
      </c>
      <c r="Q277" s="199" t="s">
        <v>588</v>
      </c>
      <c r="R277" s="200" t="s">
        <v>593</v>
      </c>
      <c r="S277" s="201" t="s">
        <v>588</v>
      </c>
      <c r="T277" s="51" t="s">
        <v>32</v>
      </c>
      <c r="U277" s="52" t="s">
        <v>16</v>
      </c>
      <c r="V277" s="28"/>
      <c r="W277" s="28"/>
    </row>
    <row r="278" spans="1:23" s="6" customFormat="1" ht="30" customHeight="1" x14ac:dyDescent="0.15">
      <c r="A278" s="54">
        <v>10</v>
      </c>
      <c r="B278" s="98" t="s">
        <v>222</v>
      </c>
      <c r="C278" s="46"/>
      <c r="D278" s="49"/>
      <c r="E278" s="46"/>
      <c r="F278" s="49"/>
      <c r="G278" s="46"/>
      <c r="H278" s="49"/>
      <c r="I278" s="46"/>
      <c r="J278" s="49"/>
      <c r="K278" s="28"/>
      <c r="L278" s="87"/>
      <c r="M278" s="102" t="s">
        <v>12</v>
      </c>
      <c r="N278" s="58">
        <f>COUNTIF($C$269:$C$271,"〇")</f>
        <v>0</v>
      </c>
      <c r="O278" s="59">
        <f>COUNTIF($D$269:$D$271,"〇")</f>
        <v>0</v>
      </c>
      <c r="P278" s="58">
        <f>COUNTIF($E$269:$E$271,"〇")</f>
        <v>0</v>
      </c>
      <c r="Q278" s="59">
        <f>COUNTIF($F$269:$F$271,"〇")</f>
        <v>0</v>
      </c>
      <c r="R278" s="58">
        <f>COUNTIF($G$269:$G$271,"〇")</f>
        <v>0</v>
      </c>
      <c r="S278" s="59">
        <f>COUNTIF($H$269:$H$271,"〇")</f>
        <v>0</v>
      </c>
      <c r="T278" s="93">
        <f>COUNTIF($I$269:$I$282,"あり")+COUNTIF($T$269:$T$275,"あり")</f>
        <v>0</v>
      </c>
      <c r="U278" s="59">
        <f>COUNTIF($I$269:$I$282,"なし")+COUNTIF($T$269:$T$275,"なし")</f>
        <v>0</v>
      </c>
      <c r="V278" s="27"/>
      <c r="W278" s="28"/>
    </row>
    <row r="279" spans="1:23" s="6" customFormat="1" ht="30" customHeight="1" x14ac:dyDescent="0.15">
      <c r="A279" s="54">
        <v>11</v>
      </c>
      <c r="B279" s="99" t="s">
        <v>223</v>
      </c>
      <c r="C279" s="46"/>
      <c r="D279" s="49"/>
      <c r="E279" s="46"/>
      <c r="F279" s="49"/>
      <c r="G279" s="46"/>
      <c r="H279" s="49"/>
      <c r="I279" s="46"/>
      <c r="J279" s="49"/>
      <c r="K279" s="28"/>
      <c r="L279" s="87"/>
      <c r="M279" s="102" t="s">
        <v>13</v>
      </c>
      <c r="N279" s="58">
        <f>COUNTIF($C$272:$C$282,"〇")+COUNTIF($N$269:$N$270,"〇")</f>
        <v>0</v>
      </c>
      <c r="O279" s="59">
        <f>COUNTIF($D$272:$D$282,"〇")+COUNTIF($O$269:$O$270,"〇")</f>
        <v>0</v>
      </c>
      <c r="P279" s="58">
        <f>COUNTIF($E$272:$E$282,"〇")+COUNTIF($P$269:$P$270,"〇")</f>
        <v>0</v>
      </c>
      <c r="Q279" s="59">
        <f>COUNTIF($F$272:$F$282,"〇")+COUNTIF($Q$269:$Q$270,"〇")</f>
        <v>0</v>
      </c>
      <c r="R279" s="58">
        <f>COUNTIF($G$272:$G$282,"〇")+COUNTIF($R$269:$R$270,"〇")</f>
        <v>0</v>
      </c>
      <c r="S279" s="59">
        <f>COUNTIF($H$272:$H$282,"〇")+COUNTIF($S$269:$S$270,"〇")</f>
        <v>0</v>
      </c>
      <c r="T279" s="61" t="s">
        <v>34</v>
      </c>
      <c r="U279" s="62">
        <f>COUNTIF($J$269:$J$282,"使用")+COUNTIF($U$269:$U$275,"使用")</f>
        <v>0</v>
      </c>
      <c r="V279" s="27"/>
      <c r="W279" s="28"/>
    </row>
    <row r="280" spans="1:23" s="6" customFormat="1" ht="30" customHeight="1" x14ac:dyDescent="0.15">
      <c r="A280" s="54">
        <v>12</v>
      </c>
      <c r="B280" s="98" t="s">
        <v>224</v>
      </c>
      <c r="C280" s="46"/>
      <c r="D280" s="49"/>
      <c r="E280" s="46"/>
      <c r="F280" s="49"/>
      <c r="G280" s="46"/>
      <c r="H280" s="49"/>
      <c r="I280" s="46"/>
      <c r="J280" s="49"/>
      <c r="K280" s="28"/>
      <c r="L280" s="87"/>
      <c r="M280" s="102" t="s">
        <v>14</v>
      </c>
      <c r="N280" s="58">
        <f>COUNTIF($N$271:$N$274,"〇")</f>
        <v>0</v>
      </c>
      <c r="O280" s="59">
        <f>COUNTIF($O$271:$O$274,"〇")</f>
        <v>0</v>
      </c>
      <c r="P280" s="58">
        <f>COUNTIF($P$271:$P$274,"〇")</f>
        <v>0</v>
      </c>
      <c r="Q280" s="59">
        <f>COUNTIF($Q$271:$Q$274,"〇")</f>
        <v>0</v>
      </c>
      <c r="R280" s="58">
        <f>COUNTIF($R$271:$R$274,"〇")</f>
        <v>0</v>
      </c>
      <c r="S280" s="59">
        <f>COUNTIF($S$271:$S$274,"〇")</f>
        <v>0</v>
      </c>
      <c r="T280" s="61" t="s">
        <v>35</v>
      </c>
      <c r="U280" s="62">
        <f>COUNTIF($J$269:$J$282,"不使用")+COUNTIF($U$269:$U$275,"不使用")</f>
        <v>0</v>
      </c>
      <c r="V280" s="27"/>
      <c r="W280" s="28"/>
    </row>
    <row r="281" spans="1:23" s="6" customFormat="1" ht="30" customHeight="1" thickBot="1" x14ac:dyDescent="0.2">
      <c r="A281" s="54">
        <v>13</v>
      </c>
      <c r="B281" s="98" t="s">
        <v>225</v>
      </c>
      <c r="C281" s="46"/>
      <c r="D281" s="49"/>
      <c r="E281" s="46"/>
      <c r="F281" s="49"/>
      <c r="G281" s="46"/>
      <c r="H281" s="49"/>
      <c r="I281" s="46"/>
      <c r="J281" s="49"/>
      <c r="K281" s="28"/>
      <c r="L281" s="87"/>
      <c r="M281" s="103" t="s">
        <v>15</v>
      </c>
      <c r="N281" s="70">
        <f>COUNTIF($N$275,"〇")</f>
        <v>0</v>
      </c>
      <c r="O281" s="71">
        <f>COUNTIF($O$275,"〇")</f>
        <v>0</v>
      </c>
      <c r="P281" s="70">
        <f>COUNTIF($P$275,"〇")</f>
        <v>0</v>
      </c>
      <c r="Q281" s="71">
        <f>COUNTIF($Q$275,"〇")</f>
        <v>0</v>
      </c>
      <c r="R281" s="70">
        <f>COUNTIF($R$275,"〇")</f>
        <v>0</v>
      </c>
      <c r="S281" s="72">
        <f>COUNTIF($S$275,"〇")</f>
        <v>0</v>
      </c>
      <c r="T281" s="63" t="s">
        <v>36</v>
      </c>
      <c r="U281" s="64">
        <f>COUNTIF($J$269:$J$282,"混合")+COUNTIF($U$269:$U$275,"混合")</f>
        <v>0</v>
      </c>
      <c r="V281" s="27"/>
      <c r="W281" s="28"/>
    </row>
    <row r="282" spans="1:23" s="6" customFormat="1" ht="30" customHeight="1" thickBot="1" x14ac:dyDescent="0.25">
      <c r="A282" s="55">
        <v>14</v>
      </c>
      <c r="B282" s="101" t="s">
        <v>226</v>
      </c>
      <c r="C282" s="47"/>
      <c r="D282" s="50"/>
      <c r="E282" s="47"/>
      <c r="F282" s="50"/>
      <c r="G282" s="47"/>
      <c r="H282" s="50"/>
      <c r="I282" s="47"/>
      <c r="J282" s="50"/>
      <c r="K282" s="28"/>
      <c r="L282" s="83"/>
      <c r="M282" s="129"/>
      <c r="Q282" s="44" t="s">
        <v>18</v>
      </c>
      <c r="V282" s="28"/>
      <c r="W282" s="28"/>
    </row>
    <row r="283" spans="1:23" s="1" customFormat="1" ht="24" customHeight="1" x14ac:dyDescent="0.15">
      <c r="A283" s="206" t="s">
        <v>234</v>
      </c>
      <c r="B283" s="206"/>
      <c r="C283" s="206"/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67"/>
      <c r="W283" s="67"/>
    </row>
    <row r="284" spans="1:23" s="1" customFormat="1" ht="7.5" customHeight="1" thickBot="1" x14ac:dyDescent="0.2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7"/>
      <c r="W284" s="67"/>
    </row>
    <row r="285" spans="1:23" s="1" customFormat="1" ht="13.5" customHeight="1" x14ac:dyDescent="0.15">
      <c r="A285" s="20"/>
      <c r="B285" s="207" t="s">
        <v>262</v>
      </c>
      <c r="C285" s="208"/>
      <c r="D285" s="211" t="s">
        <v>8</v>
      </c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1:23" s="1" customFormat="1" ht="19.5" customHeight="1" thickBot="1" x14ac:dyDescent="0.2">
      <c r="A286" s="12"/>
      <c r="B286" s="209"/>
      <c r="C286" s="210"/>
      <c r="D286" s="212"/>
      <c r="E286" s="13"/>
      <c r="F286" s="13"/>
      <c r="G286" s="68" t="s">
        <v>263</v>
      </c>
      <c r="H286" s="13"/>
      <c r="I286" s="13"/>
      <c r="J286" s="13"/>
      <c r="K286" s="13"/>
      <c r="L286" s="69" t="s">
        <v>5</v>
      </c>
      <c r="M286" s="13"/>
      <c r="N286" s="13"/>
      <c r="O286" s="13"/>
      <c r="P286" s="13"/>
      <c r="R286" s="43" t="s">
        <v>4</v>
      </c>
      <c r="S286" s="43"/>
      <c r="T286" s="18"/>
      <c r="U286" s="18"/>
      <c r="V286" s="13"/>
      <c r="W286" s="13"/>
    </row>
    <row r="287" spans="1:23" s="4" customFormat="1" ht="7.5" customHeight="1" thickBot="1" x14ac:dyDescent="0.2">
      <c r="A287" s="2"/>
      <c r="B287" s="3"/>
      <c r="C287" s="2"/>
      <c r="F287" s="11"/>
      <c r="Q287" s="16"/>
      <c r="R287" s="16"/>
      <c r="S287" s="16"/>
      <c r="T287" s="41"/>
      <c r="U287" s="41"/>
    </row>
    <row r="288" spans="1:23" s="5" customFormat="1" ht="14.25" customHeight="1" x14ac:dyDescent="0.15">
      <c r="A288" s="36"/>
      <c r="B288" s="37" t="s">
        <v>0</v>
      </c>
      <c r="C288" s="213" t="s">
        <v>2</v>
      </c>
      <c r="D288" s="214"/>
      <c r="E288" s="213" t="s">
        <v>1</v>
      </c>
      <c r="F288" s="214"/>
      <c r="G288" s="213" t="s">
        <v>3</v>
      </c>
      <c r="H288" s="214"/>
      <c r="I288" s="203" t="s">
        <v>9</v>
      </c>
      <c r="J288" s="204"/>
      <c r="K288" s="22"/>
      <c r="L288" s="36"/>
      <c r="M288" s="37" t="s">
        <v>0</v>
      </c>
      <c r="N288" s="213" t="s">
        <v>2</v>
      </c>
      <c r="O288" s="214"/>
      <c r="P288" s="213" t="s">
        <v>1</v>
      </c>
      <c r="Q288" s="214"/>
      <c r="R288" s="213" t="s">
        <v>3</v>
      </c>
      <c r="S288" s="214"/>
      <c r="T288" s="203" t="s">
        <v>9</v>
      </c>
      <c r="U288" s="204"/>
      <c r="V288" s="205"/>
      <c r="W288" s="202"/>
    </row>
    <row r="289" spans="1:23" s="5" customFormat="1" ht="30" customHeight="1" thickBot="1" x14ac:dyDescent="0.2">
      <c r="A289" s="38"/>
      <c r="B289" s="39" t="s">
        <v>7</v>
      </c>
      <c r="C289" s="196" t="s">
        <v>589</v>
      </c>
      <c r="D289" s="197" t="s">
        <v>587</v>
      </c>
      <c r="E289" s="196" t="s">
        <v>589</v>
      </c>
      <c r="F289" s="197" t="s">
        <v>587</v>
      </c>
      <c r="G289" s="196" t="s">
        <v>589</v>
      </c>
      <c r="H289" s="197" t="s">
        <v>587</v>
      </c>
      <c r="I289" s="42" t="s">
        <v>11</v>
      </c>
      <c r="J289" s="57" t="s">
        <v>17</v>
      </c>
      <c r="K289" s="24"/>
      <c r="L289" s="38"/>
      <c r="M289" s="39" t="s">
        <v>7</v>
      </c>
      <c r="N289" s="196" t="s">
        <v>589</v>
      </c>
      <c r="O289" s="197" t="s">
        <v>587</v>
      </c>
      <c r="P289" s="196" t="s">
        <v>589</v>
      </c>
      <c r="Q289" s="197" t="s">
        <v>587</v>
      </c>
      <c r="R289" s="196" t="s">
        <v>589</v>
      </c>
      <c r="S289" s="197" t="s">
        <v>587</v>
      </c>
      <c r="T289" s="42" t="s">
        <v>10</v>
      </c>
      <c r="U289" s="57" t="s">
        <v>17</v>
      </c>
      <c r="V289" s="23"/>
      <c r="W289" s="24"/>
    </row>
    <row r="290" spans="1:23" s="6" customFormat="1" ht="30" customHeight="1" x14ac:dyDescent="0.15">
      <c r="A290" s="53">
        <v>1</v>
      </c>
      <c r="B290" s="107" t="s">
        <v>235</v>
      </c>
      <c r="C290" s="45"/>
      <c r="D290" s="48"/>
      <c r="E290" s="45"/>
      <c r="F290" s="48"/>
      <c r="G290" s="45"/>
      <c r="H290" s="48"/>
      <c r="I290" s="45"/>
      <c r="J290" s="48"/>
      <c r="K290" s="25"/>
      <c r="L290" s="53">
        <v>17</v>
      </c>
      <c r="M290" s="107" t="s">
        <v>251</v>
      </c>
      <c r="N290" s="45"/>
      <c r="O290" s="48"/>
      <c r="P290" s="45"/>
      <c r="Q290" s="48"/>
      <c r="R290" s="45"/>
      <c r="S290" s="48"/>
      <c r="T290" s="45"/>
      <c r="U290" s="48"/>
      <c r="V290" s="26"/>
      <c r="W290" s="25"/>
    </row>
    <row r="291" spans="1:23" s="6" customFormat="1" ht="30" customHeight="1" x14ac:dyDescent="0.15">
      <c r="A291" s="54">
        <v>2</v>
      </c>
      <c r="B291" s="105" t="s">
        <v>236</v>
      </c>
      <c r="C291" s="46"/>
      <c r="D291" s="49"/>
      <c r="E291" s="46"/>
      <c r="F291" s="49"/>
      <c r="G291" s="46"/>
      <c r="H291" s="49"/>
      <c r="I291" s="46"/>
      <c r="J291" s="49"/>
      <c r="K291" s="25"/>
      <c r="L291" s="56">
        <v>18</v>
      </c>
      <c r="M291" s="105" t="s">
        <v>252</v>
      </c>
      <c r="N291" s="46"/>
      <c r="O291" s="49"/>
      <c r="P291" s="46"/>
      <c r="Q291" s="49"/>
      <c r="R291" s="46"/>
      <c r="S291" s="49"/>
      <c r="T291" s="46"/>
      <c r="U291" s="49"/>
      <c r="V291" s="26"/>
      <c r="W291" s="25"/>
    </row>
    <row r="292" spans="1:23" s="6" customFormat="1" ht="30" customHeight="1" thickBot="1" x14ac:dyDescent="0.2">
      <c r="A292" s="76">
        <v>3</v>
      </c>
      <c r="B292" s="108" t="s">
        <v>237</v>
      </c>
      <c r="C292" s="77"/>
      <c r="D292" s="78"/>
      <c r="E292" s="77"/>
      <c r="F292" s="78"/>
      <c r="G292" s="77"/>
      <c r="H292" s="78"/>
      <c r="I292" s="77"/>
      <c r="J292" s="78"/>
      <c r="K292" s="25"/>
      <c r="L292" s="56">
        <v>19</v>
      </c>
      <c r="M292" s="105" t="s">
        <v>253</v>
      </c>
      <c r="N292" s="46"/>
      <c r="O292" s="49"/>
      <c r="P292" s="46"/>
      <c r="Q292" s="49"/>
      <c r="R292" s="46"/>
      <c r="S292" s="49"/>
      <c r="T292" s="46"/>
      <c r="U292" s="49"/>
      <c r="V292" s="26"/>
      <c r="W292" s="25"/>
    </row>
    <row r="293" spans="1:23" s="6" customFormat="1" ht="30" customHeight="1" thickTop="1" thickBot="1" x14ac:dyDescent="0.2">
      <c r="A293" s="73">
        <v>4</v>
      </c>
      <c r="B293" s="109" t="s">
        <v>238</v>
      </c>
      <c r="C293" s="74"/>
      <c r="D293" s="75"/>
      <c r="E293" s="74"/>
      <c r="F293" s="75"/>
      <c r="G293" s="74"/>
      <c r="H293" s="75"/>
      <c r="I293" s="74"/>
      <c r="J293" s="75"/>
      <c r="K293" s="25"/>
      <c r="L293" s="92">
        <v>20</v>
      </c>
      <c r="M293" s="108" t="s">
        <v>254</v>
      </c>
      <c r="N293" s="77"/>
      <c r="O293" s="78"/>
      <c r="P293" s="77"/>
      <c r="Q293" s="78"/>
      <c r="R293" s="77"/>
      <c r="S293" s="78"/>
      <c r="T293" s="77"/>
      <c r="U293" s="78"/>
      <c r="V293" s="26"/>
      <c r="W293" s="25"/>
    </row>
    <row r="294" spans="1:23" s="6" customFormat="1" ht="30" customHeight="1" thickTop="1" x14ac:dyDescent="0.15">
      <c r="A294" s="54">
        <v>5</v>
      </c>
      <c r="B294" s="105" t="s">
        <v>239</v>
      </c>
      <c r="C294" s="46"/>
      <c r="D294" s="49"/>
      <c r="E294" s="46"/>
      <c r="F294" s="49"/>
      <c r="G294" s="46"/>
      <c r="H294" s="49"/>
      <c r="I294" s="46"/>
      <c r="J294" s="49"/>
      <c r="K294" s="25"/>
      <c r="L294" s="91">
        <v>21</v>
      </c>
      <c r="M294" s="109" t="s">
        <v>255</v>
      </c>
      <c r="N294" s="74"/>
      <c r="O294" s="75"/>
      <c r="P294" s="74"/>
      <c r="Q294" s="75"/>
      <c r="R294" s="74"/>
      <c r="S294" s="75"/>
      <c r="T294" s="74"/>
      <c r="U294" s="75"/>
      <c r="V294" s="26"/>
      <c r="W294" s="25"/>
    </row>
    <row r="295" spans="1:23" s="6" customFormat="1" ht="30" customHeight="1" x14ac:dyDescent="0.15">
      <c r="A295" s="54">
        <v>6</v>
      </c>
      <c r="B295" s="105" t="s">
        <v>240</v>
      </c>
      <c r="C295" s="46"/>
      <c r="D295" s="49"/>
      <c r="E295" s="46"/>
      <c r="F295" s="49"/>
      <c r="G295" s="46"/>
      <c r="H295" s="49"/>
      <c r="I295" s="46"/>
      <c r="J295" s="49"/>
      <c r="K295" s="25"/>
      <c r="L295" s="56">
        <v>22</v>
      </c>
      <c r="M295" s="105" t="s">
        <v>256</v>
      </c>
      <c r="N295" s="46"/>
      <c r="O295" s="49"/>
      <c r="P295" s="46"/>
      <c r="Q295" s="49"/>
      <c r="R295" s="46"/>
      <c r="S295" s="49"/>
      <c r="T295" s="46"/>
      <c r="U295" s="49"/>
      <c r="V295" s="26"/>
      <c r="W295" s="25"/>
    </row>
    <row r="296" spans="1:23" s="6" customFormat="1" ht="30" customHeight="1" x14ac:dyDescent="0.15">
      <c r="A296" s="54">
        <v>7</v>
      </c>
      <c r="B296" s="105" t="s">
        <v>241</v>
      </c>
      <c r="C296" s="46"/>
      <c r="D296" s="49"/>
      <c r="E296" s="46"/>
      <c r="F296" s="49"/>
      <c r="G296" s="46"/>
      <c r="H296" s="49"/>
      <c r="I296" s="46"/>
      <c r="J296" s="49"/>
      <c r="K296" s="25"/>
      <c r="L296" s="56">
        <v>23</v>
      </c>
      <c r="M296" s="105" t="s">
        <v>257</v>
      </c>
      <c r="N296" s="46"/>
      <c r="O296" s="49"/>
      <c r="P296" s="46"/>
      <c r="Q296" s="49"/>
      <c r="R296" s="46"/>
      <c r="S296" s="49"/>
      <c r="T296" s="46"/>
      <c r="U296" s="49"/>
      <c r="V296" s="26"/>
      <c r="W296" s="25"/>
    </row>
    <row r="297" spans="1:23" s="6" customFormat="1" ht="30" customHeight="1" x14ac:dyDescent="0.15">
      <c r="A297" s="54">
        <v>8</v>
      </c>
      <c r="B297" s="105" t="s">
        <v>242</v>
      </c>
      <c r="C297" s="46"/>
      <c r="D297" s="49"/>
      <c r="E297" s="46"/>
      <c r="F297" s="49"/>
      <c r="G297" s="46"/>
      <c r="H297" s="49"/>
      <c r="I297" s="46"/>
      <c r="J297" s="49"/>
      <c r="K297" s="25"/>
      <c r="L297" s="56">
        <v>24</v>
      </c>
      <c r="M297" s="105" t="s">
        <v>258</v>
      </c>
      <c r="N297" s="46"/>
      <c r="O297" s="49"/>
      <c r="P297" s="46"/>
      <c r="Q297" s="49"/>
      <c r="R297" s="46"/>
      <c r="S297" s="49"/>
      <c r="T297" s="46"/>
      <c r="U297" s="49"/>
      <c r="V297" s="26"/>
      <c r="W297" s="25"/>
    </row>
    <row r="298" spans="1:23" s="6" customFormat="1" ht="30" customHeight="1" x14ac:dyDescent="0.15">
      <c r="A298" s="54">
        <v>9</v>
      </c>
      <c r="B298" s="105" t="s">
        <v>243</v>
      </c>
      <c r="C298" s="46"/>
      <c r="D298" s="49"/>
      <c r="E298" s="46"/>
      <c r="F298" s="49"/>
      <c r="G298" s="46"/>
      <c r="H298" s="49"/>
      <c r="I298" s="46"/>
      <c r="J298" s="49"/>
      <c r="K298" s="25"/>
      <c r="L298" s="56">
        <v>25</v>
      </c>
      <c r="M298" s="105" t="s">
        <v>259</v>
      </c>
      <c r="N298" s="46"/>
      <c r="O298" s="49"/>
      <c r="P298" s="46"/>
      <c r="Q298" s="49"/>
      <c r="R298" s="46"/>
      <c r="S298" s="49"/>
      <c r="T298" s="46"/>
      <c r="U298" s="49"/>
      <c r="V298" s="26"/>
      <c r="W298" s="25"/>
    </row>
    <row r="299" spans="1:23" s="6" customFormat="1" ht="30" customHeight="1" thickBot="1" x14ac:dyDescent="0.2">
      <c r="A299" s="54">
        <v>10</v>
      </c>
      <c r="B299" s="105" t="s">
        <v>244</v>
      </c>
      <c r="C299" s="46"/>
      <c r="D299" s="49"/>
      <c r="E299" s="46"/>
      <c r="F299" s="49"/>
      <c r="G299" s="46"/>
      <c r="H299" s="49"/>
      <c r="I299" s="46"/>
      <c r="J299" s="49"/>
      <c r="K299" s="25"/>
      <c r="L299" s="92">
        <v>26</v>
      </c>
      <c r="M299" s="108" t="s">
        <v>260</v>
      </c>
      <c r="N299" s="77"/>
      <c r="O299" s="78"/>
      <c r="P299" s="77"/>
      <c r="Q299" s="78"/>
      <c r="R299" s="77"/>
      <c r="S299" s="78"/>
      <c r="T299" s="77"/>
      <c r="U299" s="78"/>
      <c r="V299" s="26"/>
      <c r="W299" s="25"/>
    </row>
    <row r="300" spans="1:23" s="6" customFormat="1" ht="30" customHeight="1" thickTop="1" thickBot="1" x14ac:dyDescent="0.2">
      <c r="A300" s="54">
        <v>11</v>
      </c>
      <c r="B300" s="105" t="s">
        <v>245</v>
      </c>
      <c r="C300" s="46"/>
      <c r="D300" s="49"/>
      <c r="E300" s="46"/>
      <c r="F300" s="49"/>
      <c r="G300" s="46"/>
      <c r="H300" s="49"/>
      <c r="I300" s="46"/>
      <c r="J300" s="49"/>
      <c r="K300" s="25"/>
      <c r="L300" s="113">
        <v>27</v>
      </c>
      <c r="M300" s="109" t="s">
        <v>261</v>
      </c>
      <c r="N300" s="74"/>
      <c r="O300" s="75"/>
      <c r="P300" s="74"/>
      <c r="Q300" s="75"/>
      <c r="R300" s="74"/>
      <c r="S300" s="75"/>
      <c r="T300" s="74"/>
      <c r="U300" s="75"/>
      <c r="V300" s="26"/>
      <c r="W300" s="25"/>
    </row>
    <row r="301" spans="1:23" s="6" customFormat="1" ht="30" customHeight="1" x14ac:dyDescent="0.15">
      <c r="A301" s="54">
        <v>12</v>
      </c>
      <c r="B301" s="105" t="s">
        <v>246</v>
      </c>
      <c r="C301" s="46"/>
      <c r="D301" s="49"/>
      <c r="E301" s="46"/>
      <c r="F301" s="49"/>
      <c r="G301" s="46"/>
      <c r="H301" s="49"/>
      <c r="I301" s="46"/>
      <c r="J301" s="49"/>
      <c r="K301" s="25"/>
      <c r="L301" s="133"/>
      <c r="M301" s="65" t="s">
        <v>19</v>
      </c>
      <c r="N301" s="200" t="s">
        <v>590</v>
      </c>
      <c r="O301" s="198" t="s">
        <v>591</v>
      </c>
      <c r="P301" s="200" t="s">
        <v>592</v>
      </c>
      <c r="Q301" s="199" t="s">
        <v>588</v>
      </c>
      <c r="R301" s="200" t="s">
        <v>593</v>
      </c>
      <c r="S301" s="201" t="s">
        <v>588</v>
      </c>
      <c r="T301" s="51" t="s">
        <v>32</v>
      </c>
      <c r="U301" s="52" t="s">
        <v>16</v>
      </c>
      <c r="V301" s="26"/>
      <c r="W301" s="25"/>
    </row>
    <row r="302" spans="1:23" s="6" customFormat="1" ht="30" customHeight="1" x14ac:dyDescent="0.15">
      <c r="A302" s="54">
        <v>13</v>
      </c>
      <c r="B302" s="105" t="s">
        <v>247</v>
      </c>
      <c r="C302" s="46"/>
      <c r="D302" s="49"/>
      <c r="E302" s="46"/>
      <c r="F302" s="49"/>
      <c r="G302" s="46"/>
      <c r="H302" s="49"/>
      <c r="I302" s="46"/>
      <c r="J302" s="49"/>
      <c r="K302" s="28"/>
      <c r="L302" s="87"/>
      <c r="M302" s="102" t="s">
        <v>12</v>
      </c>
      <c r="N302" s="58">
        <f>COUNTIF($C$290:$C$292,"〇")</f>
        <v>0</v>
      </c>
      <c r="O302" s="59">
        <f>COUNTIF($D$290:$D$292,"〇")</f>
        <v>0</v>
      </c>
      <c r="P302" s="58">
        <f>COUNTIF($E$290:$E$292,"〇")</f>
        <v>0</v>
      </c>
      <c r="Q302" s="59">
        <f>COUNTIF($F$290:$F$292,"〇")</f>
        <v>0</v>
      </c>
      <c r="R302" s="58">
        <f>COUNTIF($G$290:$G$292,"〇")</f>
        <v>0</v>
      </c>
      <c r="S302" s="59">
        <f>COUNTIF($H$290:$H$292,"〇")</f>
        <v>0</v>
      </c>
      <c r="T302" s="93">
        <f>COUNTIF($I$290:$I$305,"あり")+COUNTIF($T$290:$T$300,"あり")</f>
        <v>0</v>
      </c>
      <c r="U302" s="59">
        <f>COUNTIF($I$290:$I$305,"なし")+COUNTIF($T$290:$T$300,"なし")</f>
        <v>0</v>
      </c>
      <c r="V302" s="27"/>
      <c r="W302" s="28"/>
    </row>
    <row r="303" spans="1:23" s="6" customFormat="1" ht="30" customHeight="1" x14ac:dyDescent="0.15">
      <c r="A303" s="54">
        <v>14</v>
      </c>
      <c r="B303" s="105" t="s">
        <v>248</v>
      </c>
      <c r="C303" s="46"/>
      <c r="D303" s="49"/>
      <c r="E303" s="46"/>
      <c r="F303" s="49"/>
      <c r="G303" s="46"/>
      <c r="H303" s="49"/>
      <c r="I303" s="46"/>
      <c r="J303" s="49"/>
      <c r="K303" s="28"/>
      <c r="L303" s="87"/>
      <c r="M303" s="102" t="s">
        <v>13</v>
      </c>
      <c r="N303" s="58">
        <f>COUNTIF($C$293:$C$305,"〇")+COUNTIF($N$290:$N$293,"〇")</f>
        <v>0</v>
      </c>
      <c r="O303" s="59">
        <f>COUNTIF($D$293:$D$305,"〇")+COUNTIF($O$290:$O$293,"〇")</f>
        <v>0</v>
      </c>
      <c r="P303" s="58">
        <f>COUNTIF($E$293:$E$305,"〇")+COUNTIF($P$290:$P$293,"〇")</f>
        <v>0</v>
      </c>
      <c r="Q303" s="59">
        <f>COUNTIF($F$293:$F$305,"〇")+COUNTIF($Q$290:$Q$293,"〇")</f>
        <v>0</v>
      </c>
      <c r="R303" s="58">
        <f>COUNTIF($G$293:$G$305,"〇")+COUNTIF($R$290:$R$293,"〇")</f>
        <v>0</v>
      </c>
      <c r="S303" s="59">
        <f>COUNTIF($H$293:$H$305,"〇")+COUNTIF($S$290:$S$293,"〇")</f>
        <v>0</v>
      </c>
      <c r="T303" s="61" t="s">
        <v>34</v>
      </c>
      <c r="U303" s="62">
        <f>COUNTIF($J$290:$J$305,"使用")+COUNTIF($U$290:$U$300,"使用")</f>
        <v>0</v>
      </c>
      <c r="V303" s="27"/>
      <c r="W303" s="28"/>
    </row>
    <row r="304" spans="1:23" s="6" customFormat="1" ht="30" customHeight="1" x14ac:dyDescent="0.15">
      <c r="A304" s="54">
        <v>15</v>
      </c>
      <c r="B304" s="105" t="s">
        <v>249</v>
      </c>
      <c r="C304" s="46"/>
      <c r="D304" s="49"/>
      <c r="E304" s="46"/>
      <c r="F304" s="49"/>
      <c r="G304" s="46"/>
      <c r="H304" s="49"/>
      <c r="I304" s="46"/>
      <c r="J304" s="49"/>
      <c r="K304" s="25"/>
      <c r="L304" s="87"/>
      <c r="M304" s="102" t="s">
        <v>14</v>
      </c>
      <c r="N304" s="58">
        <f>COUNTIF($N$294:$N$299,"〇")</f>
        <v>0</v>
      </c>
      <c r="O304" s="59">
        <f>COUNTIF($O$294:$O$299,"〇")</f>
        <v>0</v>
      </c>
      <c r="P304" s="58">
        <f>COUNTIF($P$294:$P$299,"〇")</f>
        <v>0</v>
      </c>
      <c r="Q304" s="59">
        <f>COUNTIF($Q$294:$Q$299,"〇")</f>
        <v>0</v>
      </c>
      <c r="R304" s="58">
        <f>COUNTIF($R$294:$R$299,"〇")</f>
        <v>0</v>
      </c>
      <c r="S304" s="59">
        <f>COUNTIF($S$294:$S$299,"〇")</f>
        <v>0</v>
      </c>
      <c r="T304" s="61" t="s">
        <v>35</v>
      </c>
      <c r="U304" s="62">
        <f>COUNTIF($J$290:$J$305,"不使用")+COUNTIF($U$290:$U$300,"不使用")</f>
        <v>0</v>
      </c>
      <c r="V304" s="26"/>
      <c r="W304" s="25"/>
    </row>
    <row r="305" spans="1:23" s="6" customFormat="1" ht="30" customHeight="1" thickBot="1" x14ac:dyDescent="0.2">
      <c r="A305" s="55">
        <v>16</v>
      </c>
      <c r="B305" s="110" t="s">
        <v>250</v>
      </c>
      <c r="C305" s="47"/>
      <c r="D305" s="50"/>
      <c r="E305" s="47"/>
      <c r="F305" s="50"/>
      <c r="G305" s="47"/>
      <c r="H305" s="50"/>
      <c r="I305" s="47"/>
      <c r="J305" s="50"/>
      <c r="K305" s="25"/>
      <c r="L305" s="87"/>
      <c r="M305" s="103" t="s">
        <v>15</v>
      </c>
      <c r="N305" s="70">
        <f>COUNTIF($N$300,"〇")</f>
        <v>0</v>
      </c>
      <c r="O305" s="71">
        <f>COUNTIF($O$300,"〇")</f>
        <v>0</v>
      </c>
      <c r="P305" s="70">
        <f>COUNTIF($P$300,"〇")</f>
        <v>0</v>
      </c>
      <c r="Q305" s="71">
        <f>COUNTIF($Q$300,"〇")</f>
        <v>0</v>
      </c>
      <c r="R305" s="70">
        <f>COUNTIF($R$300,"〇")</f>
        <v>0</v>
      </c>
      <c r="S305" s="72">
        <f>COUNTIF($S$300,"〇")</f>
        <v>0</v>
      </c>
      <c r="T305" s="63" t="s">
        <v>36</v>
      </c>
      <c r="U305" s="64">
        <f>COUNTIF($J$290:$J$305,"混合")+COUNTIF($U$290:$U$300,"混合")</f>
        <v>0</v>
      </c>
      <c r="V305" s="26"/>
      <c r="W305" s="25"/>
    </row>
    <row r="306" spans="1:23" s="6" customFormat="1" ht="6" customHeight="1" x14ac:dyDescent="0.15">
      <c r="C306" s="7"/>
      <c r="D306" s="7"/>
      <c r="L306" s="134"/>
    </row>
    <row r="307" spans="1:23" s="1" customFormat="1" ht="24" customHeight="1" x14ac:dyDescent="0.15">
      <c r="A307" s="206" t="s">
        <v>6</v>
      </c>
      <c r="B307" s="206"/>
      <c r="C307" s="206"/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67"/>
      <c r="W307" s="67"/>
    </row>
    <row r="308" spans="1:23" s="1" customFormat="1" ht="7.5" customHeight="1" thickBot="1" x14ac:dyDescent="0.2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7"/>
      <c r="W308" s="67"/>
    </row>
    <row r="309" spans="1:23" s="1" customFormat="1" ht="13.5" customHeight="1" x14ac:dyDescent="0.15">
      <c r="A309" s="32"/>
      <c r="B309" s="207" t="s">
        <v>264</v>
      </c>
      <c r="C309" s="208"/>
      <c r="D309" s="211" t="s">
        <v>8</v>
      </c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</row>
    <row r="310" spans="1:23" s="1" customFormat="1" ht="19.5" customHeight="1" thickBot="1" x14ac:dyDescent="0.2">
      <c r="A310" s="12"/>
      <c r="B310" s="209"/>
      <c r="C310" s="210"/>
      <c r="D310" s="212"/>
      <c r="E310" s="13"/>
      <c r="F310" s="13"/>
      <c r="G310" s="68" t="s">
        <v>289</v>
      </c>
      <c r="H310" s="13"/>
      <c r="I310" s="13"/>
      <c r="J310" s="13"/>
      <c r="K310" s="13"/>
      <c r="L310" s="69" t="s">
        <v>5</v>
      </c>
      <c r="M310" s="13"/>
      <c r="N310" s="13"/>
      <c r="O310" s="13"/>
      <c r="P310" s="13"/>
      <c r="R310" s="43" t="s">
        <v>4</v>
      </c>
      <c r="S310" s="43"/>
      <c r="T310" s="31"/>
      <c r="U310" s="31"/>
      <c r="V310" s="13"/>
      <c r="W310" s="13"/>
    </row>
    <row r="311" spans="1:23" s="4" customFormat="1" ht="7.5" customHeight="1" thickBot="1" x14ac:dyDescent="0.2">
      <c r="A311" s="2"/>
      <c r="B311" s="3"/>
      <c r="C311" s="2"/>
      <c r="F311" s="11"/>
      <c r="Q311" s="16"/>
      <c r="R311" s="16"/>
      <c r="S311" s="16"/>
      <c r="T311" s="41"/>
      <c r="U311" s="41"/>
    </row>
    <row r="312" spans="1:23" s="5" customFormat="1" ht="14.25" customHeight="1" x14ac:dyDescent="0.15">
      <c r="A312" s="36"/>
      <c r="B312" s="37" t="s">
        <v>0</v>
      </c>
      <c r="C312" s="213" t="s">
        <v>2</v>
      </c>
      <c r="D312" s="214"/>
      <c r="E312" s="213" t="s">
        <v>1</v>
      </c>
      <c r="F312" s="214"/>
      <c r="G312" s="213" t="s">
        <v>3</v>
      </c>
      <c r="H312" s="214"/>
      <c r="I312" s="203" t="s">
        <v>9</v>
      </c>
      <c r="J312" s="204"/>
      <c r="K312" s="34"/>
      <c r="L312" s="36"/>
      <c r="M312" s="37" t="s">
        <v>0</v>
      </c>
      <c r="N312" s="213" t="s">
        <v>2</v>
      </c>
      <c r="O312" s="214"/>
      <c r="P312" s="213" t="s">
        <v>1</v>
      </c>
      <c r="Q312" s="214"/>
      <c r="R312" s="213" t="s">
        <v>3</v>
      </c>
      <c r="S312" s="214"/>
      <c r="T312" s="203" t="s">
        <v>9</v>
      </c>
      <c r="U312" s="204"/>
      <c r="V312" s="205"/>
      <c r="W312" s="202"/>
    </row>
    <row r="313" spans="1:23" s="5" customFormat="1" ht="30" customHeight="1" thickBot="1" x14ac:dyDescent="0.2">
      <c r="A313" s="38"/>
      <c r="B313" s="39" t="s">
        <v>7</v>
      </c>
      <c r="C313" s="196" t="s">
        <v>589</v>
      </c>
      <c r="D313" s="197" t="s">
        <v>587</v>
      </c>
      <c r="E313" s="196" t="s">
        <v>589</v>
      </c>
      <c r="F313" s="197" t="s">
        <v>587</v>
      </c>
      <c r="G313" s="196" t="s">
        <v>589</v>
      </c>
      <c r="H313" s="197" t="s">
        <v>587</v>
      </c>
      <c r="I313" s="42" t="s">
        <v>11</v>
      </c>
      <c r="J313" s="57" t="s">
        <v>17</v>
      </c>
      <c r="K313" s="30"/>
      <c r="L313" s="38"/>
      <c r="M313" s="39" t="s">
        <v>7</v>
      </c>
      <c r="N313" s="196" t="s">
        <v>589</v>
      </c>
      <c r="O313" s="197" t="s">
        <v>587</v>
      </c>
      <c r="P313" s="196" t="s">
        <v>589</v>
      </c>
      <c r="Q313" s="197" t="s">
        <v>587</v>
      </c>
      <c r="R313" s="196" t="s">
        <v>589</v>
      </c>
      <c r="S313" s="197" t="s">
        <v>587</v>
      </c>
      <c r="T313" s="42" t="s">
        <v>10</v>
      </c>
      <c r="U313" s="57" t="s">
        <v>17</v>
      </c>
      <c r="V313" s="35"/>
      <c r="W313" s="30"/>
    </row>
    <row r="314" spans="1:23" s="6" customFormat="1" ht="30" customHeight="1" x14ac:dyDescent="0.15">
      <c r="A314" s="53">
        <v>1</v>
      </c>
      <c r="B314" s="95" t="s">
        <v>265</v>
      </c>
      <c r="C314" s="45"/>
      <c r="D314" s="48"/>
      <c r="E314" s="45"/>
      <c r="F314" s="48"/>
      <c r="G314" s="45"/>
      <c r="H314" s="48"/>
      <c r="I314" s="45"/>
      <c r="J314" s="48"/>
      <c r="K314" s="28"/>
      <c r="L314" s="53">
        <v>17</v>
      </c>
      <c r="M314" s="95" t="s">
        <v>281</v>
      </c>
      <c r="N314" s="45"/>
      <c r="O314" s="48"/>
      <c r="P314" s="45"/>
      <c r="Q314" s="48"/>
      <c r="R314" s="45"/>
      <c r="S314" s="48"/>
      <c r="T314" s="45"/>
      <c r="U314" s="48"/>
      <c r="V314" s="27"/>
      <c r="W314" s="28"/>
    </row>
    <row r="315" spans="1:23" s="6" customFormat="1" ht="30" customHeight="1" x14ac:dyDescent="0.15">
      <c r="A315" s="54">
        <v>2</v>
      </c>
      <c r="B315" s="98" t="s">
        <v>266</v>
      </c>
      <c r="C315" s="46"/>
      <c r="D315" s="49"/>
      <c r="E315" s="46"/>
      <c r="F315" s="49"/>
      <c r="G315" s="46"/>
      <c r="H315" s="49"/>
      <c r="I315" s="46"/>
      <c r="J315" s="49"/>
      <c r="K315" s="28"/>
      <c r="L315" s="56">
        <v>18</v>
      </c>
      <c r="M315" s="98" t="s">
        <v>282</v>
      </c>
      <c r="N315" s="46"/>
      <c r="O315" s="49"/>
      <c r="P315" s="46"/>
      <c r="Q315" s="49"/>
      <c r="R315" s="46"/>
      <c r="S315" s="49"/>
      <c r="T315" s="46"/>
      <c r="U315" s="49"/>
      <c r="V315" s="27"/>
      <c r="W315" s="28"/>
    </row>
    <row r="316" spans="1:23" s="6" customFormat="1" ht="30" customHeight="1" x14ac:dyDescent="0.15">
      <c r="A316" s="54">
        <v>3</v>
      </c>
      <c r="B316" s="98" t="s">
        <v>267</v>
      </c>
      <c r="C316" s="46"/>
      <c r="D316" s="49"/>
      <c r="E316" s="46"/>
      <c r="F316" s="49"/>
      <c r="G316" s="46"/>
      <c r="H316" s="49"/>
      <c r="I316" s="46"/>
      <c r="J316" s="49"/>
      <c r="K316" s="28"/>
      <c r="L316" s="56">
        <v>19</v>
      </c>
      <c r="M316" s="98" t="s">
        <v>283</v>
      </c>
      <c r="N316" s="46"/>
      <c r="O316" s="49"/>
      <c r="P316" s="46"/>
      <c r="Q316" s="49"/>
      <c r="R316" s="46"/>
      <c r="S316" s="49"/>
      <c r="T316" s="46"/>
      <c r="U316" s="49"/>
      <c r="V316" s="27"/>
      <c r="W316" s="28"/>
    </row>
    <row r="317" spans="1:23" s="6" customFormat="1" ht="30" customHeight="1" x14ac:dyDescent="0.15">
      <c r="A317" s="54">
        <v>4</v>
      </c>
      <c r="B317" s="98" t="s">
        <v>268</v>
      </c>
      <c r="C317" s="46"/>
      <c r="D317" s="49"/>
      <c r="E317" s="46"/>
      <c r="F317" s="49"/>
      <c r="G317" s="46"/>
      <c r="H317" s="49"/>
      <c r="I317" s="46"/>
      <c r="J317" s="49"/>
      <c r="K317" s="28"/>
      <c r="L317" s="56">
        <v>20</v>
      </c>
      <c r="M317" s="98" t="s">
        <v>284</v>
      </c>
      <c r="N317" s="46"/>
      <c r="O317" s="49"/>
      <c r="P317" s="46"/>
      <c r="Q317" s="49"/>
      <c r="R317" s="46"/>
      <c r="S317" s="49"/>
      <c r="T317" s="46"/>
      <c r="U317" s="49"/>
      <c r="V317" s="27"/>
      <c r="W317" s="28"/>
    </row>
    <row r="318" spans="1:23" s="6" customFormat="1" ht="30" customHeight="1" x14ac:dyDescent="0.15">
      <c r="A318" s="54">
        <v>5</v>
      </c>
      <c r="B318" s="98" t="s">
        <v>269</v>
      </c>
      <c r="C318" s="46"/>
      <c r="D318" s="49"/>
      <c r="E318" s="46"/>
      <c r="F318" s="49"/>
      <c r="G318" s="46"/>
      <c r="H318" s="49"/>
      <c r="I318" s="46"/>
      <c r="J318" s="49"/>
      <c r="K318" s="28"/>
      <c r="L318" s="56">
        <v>21</v>
      </c>
      <c r="M318" s="98" t="s">
        <v>285</v>
      </c>
      <c r="N318" s="46"/>
      <c r="O318" s="49"/>
      <c r="P318" s="46"/>
      <c r="Q318" s="49"/>
      <c r="R318" s="46"/>
      <c r="S318" s="49"/>
      <c r="T318" s="46"/>
      <c r="U318" s="49"/>
      <c r="V318" s="27"/>
      <c r="W318" s="28"/>
    </row>
    <row r="319" spans="1:23" s="6" customFormat="1" ht="30" customHeight="1" x14ac:dyDescent="0.15">
      <c r="A319" s="54">
        <v>6</v>
      </c>
      <c r="B319" s="98" t="s">
        <v>270</v>
      </c>
      <c r="C319" s="46"/>
      <c r="D319" s="49"/>
      <c r="E319" s="46"/>
      <c r="F319" s="49"/>
      <c r="G319" s="46"/>
      <c r="H319" s="49"/>
      <c r="I319" s="46"/>
      <c r="J319" s="49"/>
      <c r="K319" s="28"/>
      <c r="L319" s="56">
        <v>22</v>
      </c>
      <c r="M319" s="106" t="s">
        <v>286</v>
      </c>
      <c r="N319" s="46"/>
      <c r="O319" s="49"/>
      <c r="P319" s="46"/>
      <c r="Q319" s="49"/>
      <c r="R319" s="46"/>
      <c r="S319" s="49"/>
      <c r="T319" s="46"/>
      <c r="U319" s="49"/>
      <c r="V319" s="27"/>
      <c r="W319" s="28"/>
    </row>
    <row r="320" spans="1:23" s="6" customFormat="1" ht="30" customHeight="1" x14ac:dyDescent="0.15">
      <c r="A320" s="54">
        <v>7</v>
      </c>
      <c r="B320" s="98" t="s">
        <v>271</v>
      </c>
      <c r="C320" s="46"/>
      <c r="D320" s="49"/>
      <c r="E320" s="46"/>
      <c r="F320" s="49"/>
      <c r="G320" s="46"/>
      <c r="H320" s="49"/>
      <c r="I320" s="46"/>
      <c r="J320" s="49"/>
      <c r="K320" s="28"/>
      <c r="L320" s="56">
        <v>23</v>
      </c>
      <c r="M320" s="106" t="s">
        <v>287</v>
      </c>
      <c r="N320" s="46"/>
      <c r="O320" s="49"/>
      <c r="P320" s="46"/>
      <c r="Q320" s="49"/>
      <c r="R320" s="46"/>
      <c r="S320" s="49"/>
      <c r="T320" s="46"/>
      <c r="U320" s="49"/>
      <c r="V320" s="27"/>
      <c r="W320" s="28"/>
    </row>
    <row r="321" spans="1:23" s="6" customFormat="1" ht="30" customHeight="1" x14ac:dyDescent="0.15">
      <c r="A321" s="54">
        <v>8</v>
      </c>
      <c r="B321" s="98" t="s">
        <v>272</v>
      </c>
      <c r="C321" s="46"/>
      <c r="D321" s="49"/>
      <c r="E321" s="46"/>
      <c r="F321" s="49"/>
      <c r="G321" s="46"/>
      <c r="H321" s="49"/>
      <c r="I321" s="46"/>
      <c r="J321" s="49"/>
      <c r="K321" s="28"/>
      <c r="L321" s="56">
        <v>24</v>
      </c>
      <c r="M321" s="106" t="s">
        <v>288</v>
      </c>
      <c r="N321" s="46"/>
      <c r="O321" s="49"/>
      <c r="P321" s="46"/>
      <c r="Q321" s="49"/>
      <c r="R321" s="46"/>
      <c r="S321" s="49"/>
      <c r="T321" s="46"/>
      <c r="U321" s="49"/>
      <c r="V321" s="27"/>
      <c r="W321" s="28"/>
    </row>
    <row r="322" spans="1:23" s="6" customFormat="1" ht="30" customHeight="1" thickBot="1" x14ac:dyDescent="0.2">
      <c r="A322" s="54">
        <v>9</v>
      </c>
      <c r="B322" s="98" t="s">
        <v>273</v>
      </c>
      <c r="C322" s="46"/>
      <c r="D322" s="49"/>
      <c r="E322" s="46"/>
      <c r="F322" s="49"/>
      <c r="G322" s="46"/>
      <c r="H322" s="49"/>
      <c r="I322" s="46"/>
      <c r="J322" s="49"/>
      <c r="K322" s="28"/>
      <c r="L322" s="55"/>
      <c r="M322" s="101"/>
      <c r="N322" s="47"/>
      <c r="O322" s="50"/>
      <c r="P322" s="47"/>
      <c r="Q322" s="50"/>
      <c r="R322" s="47"/>
      <c r="S322" s="50"/>
      <c r="T322" s="47"/>
      <c r="U322" s="50"/>
      <c r="V322" s="27"/>
      <c r="W322" s="28"/>
    </row>
    <row r="323" spans="1:23" s="6" customFormat="1" ht="30" customHeight="1" thickBot="1" x14ac:dyDescent="0.2">
      <c r="A323" s="54">
        <v>10</v>
      </c>
      <c r="B323" s="98" t="s">
        <v>274</v>
      </c>
      <c r="C323" s="46"/>
      <c r="D323" s="49"/>
      <c r="E323" s="46"/>
      <c r="F323" s="49"/>
      <c r="G323" s="46"/>
      <c r="H323" s="49"/>
      <c r="I323" s="46"/>
      <c r="J323" s="49"/>
      <c r="K323" s="28"/>
      <c r="L323" s="90"/>
      <c r="M323" s="127"/>
      <c r="N323" s="128"/>
      <c r="O323" s="128"/>
      <c r="P323" s="128"/>
      <c r="Q323" s="128"/>
      <c r="R323" s="128"/>
      <c r="S323" s="128"/>
      <c r="T323" s="128"/>
      <c r="U323" s="128"/>
      <c r="V323" s="28"/>
      <c r="W323" s="28"/>
    </row>
    <row r="324" spans="1:23" s="6" customFormat="1" ht="30" customHeight="1" x14ac:dyDescent="0.15">
      <c r="A324" s="54">
        <v>11</v>
      </c>
      <c r="B324" s="98" t="s">
        <v>275</v>
      </c>
      <c r="C324" s="46"/>
      <c r="D324" s="49"/>
      <c r="E324" s="46"/>
      <c r="F324" s="49"/>
      <c r="G324" s="46"/>
      <c r="H324" s="49"/>
      <c r="I324" s="46"/>
      <c r="J324" s="49"/>
      <c r="K324" s="28"/>
      <c r="L324" s="83"/>
      <c r="M324" s="65" t="s">
        <v>19</v>
      </c>
      <c r="N324" s="200" t="s">
        <v>590</v>
      </c>
      <c r="O324" s="198" t="s">
        <v>591</v>
      </c>
      <c r="P324" s="200" t="s">
        <v>592</v>
      </c>
      <c r="Q324" s="199" t="s">
        <v>588</v>
      </c>
      <c r="R324" s="200" t="s">
        <v>593</v>
      </c>
      <c r="S324" s="201" t="s">
        <v>588</v>
      </c>
      <c r="T324" s="51" t="s">
        <v>32</v>
      </c>
      <c r="U324" s="52" t="s">
        <v>16</v>
      </c>
      <c r="V324" s="28"/>
      <c r="W324" s="28"/>
    </row>
    <row r="325" spans="1:23" s="6" customFormat="1" ht="30" customHeight="1" x14ac:dyDescent="0.15">
      <c r="A325" s="54">
        <v>12</v>
      </c>
      <c r="B325" s="98" t="s">
        <v>276</v>
      </c>
      <c r="C325" s="46"/>
      <c r="D325" s="49"/>
      <c r="E325" s="46"/>
      <c r="F325" s="49"/>
      <c r="G325" s="46"/>
      <c r="H325" s="49"/>
      <c r="I325" s="46"/>
      <c r="J325" s="49"/>
      <c r="K325" s="28"/>
      <c r="L325" s="87"/>
      <c r="M325" s="102" t="s">
        <v>12</v>
      </c>
      <c r="N325" s="58"/>
      <c r="O325" s="59"/>
      <c r="P325" s="58"/>
      <c r="Q325" s="59"/>
      <c r="R325" s="58"/>
      <c r="S325" s="59"/>
      <c r="T325" s="93">
        <f>COUNTIF($I$314:$I$329,"あり")+COUNTIF($T$314:$T$321,"あり")</f>
        <v>0</v>
      </c>
      <c r="U325" s="59">
        <f>COUNTIF($I$314:$I$329,"なし")+COUNTIF($T$314:$T$321,"なし")</f>
        <v>0</v>
      </c>
      <c r="V325" s="27"/>
      <c r="W325" s="28"/>
    </row>
    <row r="326" spans="1:23" s="6" customFormat="1" ht="30" customHeight="1" x14ac:dyDescent="0.15">
      <c r="A326" s="54">
        <v>13</v>
      </c>
      <c r="B326" s="99" t="s">
        <v>277</v>
      </c>
      <c r="C326" s="46"/>
      <c r="D326" s="49"/>
      <c r="E326" s="46"/>
      <c r="F326" s="49"/>
      <c r="G326" s="46"/>
      <c r="H326" s="49"/>
      <c r="I326" s="46"/>
      <c r="J326" s="49"/>
      <c r="K326" s="28"/>
      <c r="L326" s="87"/>
      <c r="M326" s="102" t="s">
        <v>13</v>
      </c>
      <c r="N326" s="58">
        <f>COUNTIF($C$314:$C$329,"〇")</f>
        <v>0</v>
      </c>
      <c r="O326" s="59">
        <f>COUNTIF($D$314:$D$329,"〇")</f>
        <v>0</v>
      </c>
      <c r="P326" s="58">
        <f>COUNTIF($E$314:$E$329,"〇")</f>
        <v>0</v>
      </c>
      <c r="Q326" s="59">
        <f>COUNTIF($F$314:$F$329,"〇")</f>
        <v>0</v>
      </c>
      <c r="R326" s="58">
        <f>COUNTIF($G$314:$G$329,"〇")</f>
        <v>0</v>
      </c>
      <c r="S326" s="59">
        <f>COUNTIF($H$314:$H$329,"〇")</f>
        <v>0</v>
      </c>
      <c r="T326" s="61" t="s">
        <v>34</v>
      </c>
      <c r="U326" s="62">
        <f>COUNTIF($J$314:$J$329,"使用")+COUNTIF($U$314:$U$321,"使用")</f>
        <v>0</v>
      </c>
      <c r="V326" s="27"/>
      <c r="W326" s="28"/>
    </row>
    <row r="327" spans="1:23" s="6" customFormat="1" ht="30" customHeight="1" x14ac:dyDescent="0.15">
      <c r="A327" s="54">
        <v>14</v>
      </c>
      <c r="B327" s="98" t="s">
        <v>278</v>
      </c>
      <c r="C327" s="46"/>
      <c r="D327" s="49"/>
      <c r="E327" s="46"/>
      <c r="F327" s="49"/>
      <c r="G327" s="46"/>
      <c r="H327" s="49"/>
      <c r="I327" s="46"/>
      <c r="J327" s="49"/>
      <c r="K327" s="28"/>
      <c r="L327" s="87"/>
      <c r="M327" s="102" t="s">
        <v>14</v>
      </c>
      <c r="N327" s="58">
        <f>COUNTIF($N$314:$N$321,"〇")</f>
        <v>0</v>
      </c>
      <c r="O327" s="59">
        <f>COUNTIF($O$314:$O$321,"〇")</f>
        <v>0</v>
      </c>
      <c r="P327" s="58">
        <f>COUNTIF($P$314:$P$321,"〇")</f>
        <v>0</v>
      </c>
      <c r="Q327" s="59">
        <f>COUNTIF($Q$314:$Q$321,"〇")</f>
        <v>0</v>
      </c>
      <c r="R327" s="58">
        <f>COUNTIF($R$314:$R$321,"〇")</f>
        <v>0</v>
      </c>
      <c r="S327" s="59">
        <f>COUNTIF($S$314:$S$321,"〇")</f>
        <v>0</v>
      </c>
      <c r="T327" s="61" t="s">
        <v>35</v>
      </c>
      <c r="U327" s="62">
        <f>COUNTIF($J$314:$J$329,"不使用")+COUNTIF($U$314:$U$321,"不使用")</f>
        <v>0</v>
      </c>
      <c r="V327" s="27"/>
      <c r="W327" s="28"/>
    </row>
    <row r="328" spans="1:23" s="6" customFormat="1" ht="30" customHeight="1" thickBot="1" x14ac:dyDescent="0.2">
      <c r="A328" s="54">
        <v>15</v>
      </c>
      <c r="B328" s="98" t="s">
        <v>279</v>
      </c>
      <c r="C328" s="46"/>
      <c r="D328" s="49"/>
      <c r="E328" s="46"/>
      <c r="F328" s="49"/>
      <c r="G328" s="46"/>
      <c r="H328" s="49"/>
      <c r="I328" s="46"/>
      <c r="J328" s="49"/>
      <c r="K328" s="28"/>
      <c r="L328" s="87"/>
      <c r="M328" s="103" t="s">
        <v>15</v>
      </c>
      <c r="N328" s="70"/>
      <c r="O328" s="71"/>
      <c r="P328" s="70"/>
      <c r="Q328" s="71"/>
      <c r="R328" s="70"/>
      <c r="S328" s="72"/>
      <c r="T328" s="63" t="s">
        <v>36</v>
      </c>
      <c r="U328" s="64">
        <f>COUNTIF($J$314:$J$329,"混合")+COUNTIF($U$314:$U$321,"混合")</f>
        <v>0</v>
      </c>
      <c r="V328" s="27"/>
      <c r="W328" s="28"/>
    </row>
    <row r="329" spans="1:23" s="6" customFormat="1" ht="30" customHeight="1" thickBot="1" x14ac:dyDescent="0.25">
      <c r="A329" s="55">
        <v>16</v>
      </c>
      <c r="B329" s="101" t="s">
        <v>280</v>
      </c>
      <c r="C329" s="47"/>
      <c r="D329" s="50"/>
      <c r="E329" s="47"/>
      <c r="F329" s="50"/>
      <c r="G329" s="47"/>
      <c r="H329" s="50"/>
      <c r="I329" s="47"/>
      <c r="J329" s="50"/>
      <c r="K329" s="28"/>
      <c r="L329" s="83"/>
      <c r="M329" s="129"/>
      <c r="Q329" s="44" t="s">
        <v>18</v>
      </c>
      <c r="V329" s="28"/>
      <c r="W329" s="28"/>
    </row>
    <row r="330" spans="1:23" s="1" customFormat="1" ht="24" customHeight="1" x14ac:dyDescent="0.15">
      <c r="A330" s="206" t="s">
        <v>6</v>
      </c>
      <c r="B330" s="206"/>
      <c r="C330" s="206"/>
      <c r="D330" s="206"/>
      <c r="E330" s="206"/>
      <c r="F330" s="206"/>
      <c r="G330" s="206"/>
      <c r="H330" s="206"/>
      <c r="I330" s="206"/>
      <c r="J330" s="206"/>
      <c r="K330" s="206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67"/>
      <c r="W330" s="67"/>
    </row>
    <row r="331" spans="1:23" s="1" customFormat="1" ht="7.5" customHeight="1" thickBot="1" x14ac:dyDescent="0.2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7"/>
      <c r="W331" s="67"/>
    </row>
    <row r="332" spans="1:23" s="1" customFormat="1" ht="13.5" customHeight="1" x14ac:dyDescent="0.15">
      <c r="A332" s="32"/>
      <c r="B332" s="207" t="s">
        <v>290</v>
      </c>
      <c r="C332" s="208"/>
      <c r="D332" s="211" t="s">
        <v>8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</row>
    <row r="333" spans="1:23" s="1" customFormat="1" ht="19.5" customHeight="1" thickBot="1" x14ac:dyDescent="0.2">
      <c r="A333" s="12"/>
      <c r="B333" s="209"/>
      <c r="C333" s="210"/>
      <c r="D333" s="212"/>
      <c r="E333" s="13"/>
      <c r="F333" s="13"/>
      <c r="G333" s="68" t="s">
        <v>291</v>
      </c>
      <c r="H333" s="13"/>
      <c r="I333" s="13"/>
      <c r="J333" s="13"/>
      <c r="K333" s="13"/>
      <c r="L333" s="69" t="s">
        <v>5</v>
      </c>
      <c r="M333" s="13"/>
      <c r="N333" s="13"/>
      <c r="O333" s="13"/>
      <c r="P333" s="13"/>
      <c r="R333" s="43" t="s">
        <v>4</v>
      </c>
      <c r="S333" s="43"/>
      <c r="T333" s="31"/>
      <c r="U333" s="31"/>
      <c r="V333" s="13"/>
      <c r="W333" s="13"/>
    </row>
    <row r="334" spans="1:23" s="4" customFormat="1" ht="7.5" customHeight="1" thickBot="1" x14ac:dyDescent="0.2">
      <c r="A334" s="2"/>
      <c r="B334" s="3"/>
      <c r="C334" s="2"/>
      <c r="F334" s="11"/>
      <c r="Q334" s="16"/>
      <c r="R334" s="16"/>
      <c r="S334" s="16"/>
      <c r="T334" s="41"/>
      <c r="U334" s="41"/>
    </row>
    <row r="335" spans="1:23" s="5" customFormat="1" ht="14.25" customHeight="1" x14ac:dyDescent="0.15">
      <c r="A335" s="36"/>
      <c r="B335" s="37" t="s">
        <v>0</v>
      </c>
      <c r="C335" s="213" t="s">
        <v>2</v>
      </c>
      <c r="D335" s="214"/>
      <c r="E335" s="213" t="s">
        <v>1</v>
      </c>
      <c r="F335" s="214"/>
      <c r="G335" s="213" t="s">
        <v>3</v>
      </c>
      <c r="H335" s="214"/>
      <c r="I335" s="203" t="s">
        <v>9</v>
      </c>
      <c r="J335" s="204"/>
      <c r="K335" s="34"/>
      <c r="L335" s="36"/>
      <c r="M335" s="37" t="s">
        <v>0</v>
      </c>
      <c r="N335" s="213" t="s">
        <v>2</v>
      </c>
      <c r="O335" s="214"/>
      <c r="P335" s="213" t="s">
        <v>1</v>
      </c>
      <c r="Q335" s="214"/>
      <c r="R335" s="213" t="s">
        <v>3</v>
      </c>
      <c r="S335" s="214"/>
      <c r="T335" s="203" t="s">
        <v>9</v>
      </c>
      <c r="U335" s="204"/>
      <c r="V335" s="205"/>
      <c r="W335" s="202"/>
    </row>
    <row r="336" spans="1:23" s="5" customFormat="1" ht="30" customHeight="1" thickBot="1" x14ac:dyDescent="0.2">
      <c r="A336" s="38"/>
      <c r="B336" s="39" t="s">
        <v>7</v>
      </c>
      <c r="C336" s="196" t="s">
        <v>589</v>
      </c>
      <c r="D336" s="197" t="s">
        <v>587</v>
      </c>
      <c r="E336" s="196" t="s">
        <v>589</v>
      </c>
      <c r="F336" s="197" t="s">
        <v>587</v>
      </c>
      <c r="G336" s="196" t="s">
        <v>589</v>
      </c>
      <c r="H336" s="197" t="s">
        <v>587</v>
      </c>
      <c r="I336" s="42" t="s">
        <v>11</v>
      </c>
      <c r="J336" s="57" t="s">
        <v>17</v>
      </c>
      <c r="K336" s="30"/>
      <c r="L336" s="38"/>
      <c r="M336" s="39" t="s">
        <v>7</v>
      </c>
      <c r="N336" s="196" t="s">
        <v>589</v>
      </c>
      <c r="O336" s="197" t="s">
        <v>587</v>
      </c>
      <c r="P336" s="196" t="s">
        <v>589</v>
      </c>
      <c r="Q336" s="197" t="s">
        <v>587</v>
      </c>
      <c r="R336" s="196" t="s">
        <v>589</v>
      </c>
      <c r="S336" s="197" t="s">
        <v>587</v>
      </c>
      <c r="T336" s="42" t="s">
        <v>10</v>
      </c>
      <c r="U336" s="57" t="s">
        <v>17</v>
      </c>
      <c r="V336" s="35"/>
      <c r="W336" s="30"/>
    </row>
    <row r="337" spans="1:23" s="6" customFormat="1" ht="30" customHeight="1" thickBot="1" x14ac:dyDescent="0.2">
      <c r="A337" s="53">
        <v>1</v>
      </c>
      <c r="B337" s="95" t="s">
        <v>292</v>
      </c>
      <c r="C337" s="45"/>
      <c r="D337" s="48"/>
      <c r="E337" s="45"/>
      <c r="F337" s="48"/>
      <c r="G337" s="45"/>
      <c r="H337" s="48"/>
      <c r="I337" s="45"/>
      <c r="J337" s="48"/>
      <c r="K337" s="28"/>
      <c r="L337" s="84">
        <v>15</v>
      </c>
      <c r="M337" s="104" t="s">
        <v>306</v>
      </c>
      <c r="N337" s="85"/>
      <c r="O337" s="86"/>
      <c r="P337" s="85"/>
      <c r="Q337" s="86"/>
      <c r="R337" s="85"/>
      <c r="S337" s="86"/>
      <c r="T337" s="85"/>
      <c r="U337" s="86"/>
      <c r="V337" s="27"/>
      <c r="W337" s="28"/>
    </row>
    <row r="338" spans="1:23" s="6" customFormat="1" ht="30" customHeight="1" thickTop="1" x14ac:dyDescent="0.15">
      <c r="A338" s="54">
        <v>2</v>
      </c>
      <c r="B338" s="98" t="s">
        <v>293</v>
      </c>
      <c r="C338" s="46"/>
      <c r="D338" s="49"/>
      <c r="E338" s="46"/>
      <c r="F338" s="49"/>
      <c r="G338" s="46"/>
      <c r="H338" s="49"/>
      <c r="I338" s="46"/>
      <c r="J338" s="49"/>
      <c r="K338" s="28"/>
      <c r="L338" s="91">
        <v>16</v>
      </c>
      <c r="M338" s="97" t="s">
        <v>307</v>
      </c>
      <c r="N338" s="74"/>
      <c r="O338" s="75"/>
      <c r="P338" s="74"/>
      <c r="Q338" s="75"/>
      <c r="R338" s="74"/>
      <c r="S338" s="75"/>
      <c r="T338" s="74"/>
      <c r="U338" s="75"/>
      <c r="V338" s="27"/>
      <c r="W338" s="28"/>
    </row>
    <row r="339" spans="1:23" s="6" customFormat="1" ht="30" customHeight="1" x14ac:dyDescent="0.15">
      <c r="A339" s="54">
        <v>3</v>
      </c>
      <c r="B339" s="98" t="s">
        <v>294</v>
      </c>
      <c r="C339" s="46"/>
      <c r="D339" s="49"/>
      <c r="E339" s="46"/>
      <c r="F339" s="49"/>
      <c r="G339" s="46"/>
      <c r="H339" s="49"/>
      <c r="I339" s="46"/>
      <c r="J339" s="49"/>
      <c r="K339" s="28"/>
      <c r="L339" s="56">
        <v>17</v>
      </c>
      <c r="M339" s="98" t="s">
        <v>308</v>
      </c>
      <c r="N339" s="46"/>
      <c r="O339" s="49"/>
      <c r="P339" s="46"/>
      <c r="Q339" s="49"/>
      <c r="R339" s="46"/>
      <c r="S339" s="49"/>
      <c r="T339" s="46"/>
      <c r="U339" s="49"/>
      <c r="V339" s="27"/>
      <c r="W339" s="28"/>
    </row>
    <row r="340" spans="1:23" s="6" customFormat="1" ht="30" customHeight="1" thickBot="1" x14ac:dyDescent="0.2">
      <c r="A340" s="76">
        <v>4</v>
      </c>
      <c r="B340" s="96" t="s">
        <v>295</v>
      </c>
      <c r="C340" s="77"/>
      <c r="D340" s="78"/>
      <c r="E340" s="77"/>
      <c r="F340" s="78"/>
      <c r="G340" s="77"/>
      <c r="H340" s="78"/>
      <c r="I340" s="77"/>
      <c r="J340" s="78"/>
      <c r="K340" s="28"/>
      <c r="L340" s="56">
        <v>18</v>
      </c>
      <c r="M340" s="98" t="s">
        <v>309</v>
      </c>
      <c r="N340" s="46"/>
      <c r="O340" s="49"/>
      <c r="P340" s="46"/>
      <c r="Q340" s="49"/>
      <c r="R340" s="46"/>
      <c r="S340" s="49"/>
      <c r="T340" s="46"/>
      <c r="U340" s="49"/>
      <c r="V340" s="27"/>
      <c r="W340" s="28"/>
    </row>
    <row r="341" spans="1:23" s="6" customFormat="1" ht="30" customHeight="1" thickTop="1" x14ac:dyDescent="0.15">
      <c r="A341" s="73">
        <v>5</v>
      </c>
      <c r="B341" s="97" t="s">
        <v>296</v>
      </c>
      <c r="C341" s="74"/>
      <c r="D341" s="75"/>
      <c r="E341" s="74"/>
      <c r="F341" s="75"/>
      <c r="G341" s="74"/>
      <c r="H341" s="75"/>
      <c r="I341" s="74"/>
      <c r="J341" s="75"/>
      <c r="K341" s="28"/>
      <c r="L341" s="56">
        <v>19</v>
      </c>
      <c r="M341" s="98" t="s">
        <v>310</v>
      </c>
      <c r="N341" s="46"/>
      <c r="O341" s="49"/>
      <c r="P341" s="46"/>
      <c r="Q341" s="49"/>
      <c r="R341" s="46"/>
      <c r="S341" s="49"/>
      <c r="T341" s="46"/>
      <c r="U341" s="49"/>
      <c r="V341" s="27"/>
      <c r="W341" s="28"/>
    </row>
    <row r="342" spans="1:23" s="6" customFormat="1" ht="30" customHeight="1" x14ac:dyDescent="0.15">
      <c r="A342" s="54">
        <v>6</v>
      </c>
      <c r="B342" s="98" t="s">
        <v>297</v>
      </c>
      <c r="C342" s="46"/>
      <c r="D342" s="49"/>
      <c r="E342" s="46"/>
      <c r="F342" s="49"/>
      <c r="G342" s="46"/>
      <c r="H342" s="49"/>
      <c r="I342" s="46"/>
      <c r="J342" s="49"/>
      <c r="K342" s="28"/>
      <c r="L342" s="56"/>
      <c r="M342" s="106"/>
      <c r="N342" s="46"/>
      <c r="O342" s="49"/>
      <c r="P342" s="46"/>
      <c r="Q342" s="49"/>
      <c r="R342" s="46"/>
      <c r="S342" s="49"/>
      <c r="T342" s="46"/>
      <c r="U342" s="49"/>
      <c r="V342" s="27"/>
      <c r="W342" s="28"/>
    </row>
    <row r="343" spans="1:23" s="6" customFormat="1" ht="30" customHeight="1" thickBot="1" x14ac:dyDescent="0.2">
      <c r="A343" s="54">
        <v>7</v>
      </c>
      <c r="B343" s="98" t="s">
        <v>298</v>
      </c>
      <c r="C343" s="46"/>
      <c r="D343" s="49"/>
      <c r="E343" s="46"/>
      <c r="F343" s="49"/>
      <c r="G343" s="46"/>
      <c r="H343" s="49"/>
      <c r="I343" s="46"/>
      <c r="J343" s="49"/>
      <c r="K343" s="28"/>
      <c r="L343" s="55"/>
      <c r="M343" s="101"/>
      <c r="N343" s="47"/>
      <c r="O343" s="50"/>
      <c r="P343" s="47"/>
      <c r="Q343" s="50"/>
      <c r="R343" s="47"/>
      <c r="S343" s="50"/>
      <c r="T343" s="47"/>
      <c r="U343" s="50"/>
      <c r="V343" s="27"/>
      <c r="W343" s="28"/>
    </row>
    <row r="344" spans="1:23" s="6" customFormat="1" ht="30" customHeight="1" thickBot="1" x14ac:dyDescent="0.2">
      <c r="A344" s="54">
        <v>8</v>
      </c>
      <c r="B344" s="98" t="s">
        <v>299</v>
      </c>
      <c r="C344" s="46"/>
      <c r="D344" s="49"/>
      <c r="E344" s="46"/>
      <c r="F344" s="49"/>
      <c r="G344" s="46"/>
      <c r="H344" s="49"/>
      <c r="I344" s="46"/>
      <c r="J344" s="49"/>
      <c r="K344" s="28"/>
      <c r="L344" s="90"/>
      <c r="M344" s="127"/>
      <c r="N344" s="128"/>
      <c r="O344" s="128"/>
      <c r="P344" s="128"/>
      <c r="Q344" s="128"/>
      <c r="R344" s="128"/>
      <c r="S344" s="128"/>
      <c r="T344" s="128"/>
      <c r="U344" s="128"/>
      <c r="V344" s="28"/>
      <c r="W344" s="28"/>
    </row>
    <row r="345" spans="1:23" s="6" customFormat="1" ht="30" customHeight="1" x14ac:dyDescent="0.15">
      <c r="A345" s="54">
        <v>9</v>
      </c>
      <c r="B345" s="98" t="s">
        <v>300</v>
      </c>
      <c r="C345" s="46"/>
      <c r="D345" s="49"/>
      <c r="E345" s="46"/>
      <c r="F345" s="49"/>
      <c r="G345" s="46"/>
      <c r="H345" s="49"/>
      <c r="I345" s="46"/>
      <c r="J345" s="49"/>
      <c r="K345" s="28"/>
      <c r="L345" s="83"/>
      <c r="M345" s="65" t="s">
        <v>19</v>
      </c>
      <c r="N345" s="200" t="s">
        <v>590</v>
      </c>
      <c r="O345" s="198" t="s">
        <v>591</v>
      </c>
      <c r="P345" s="200" t="s">
        <v>592</v>
      </c>
      <c r="Q345" s="199" t="s">
        <v>588</v>
      </c>
      <c r="R345" s="200" t="s">
        <v>593</v>
      </c>
      <c r="S345" s="201" t="s">
        <v>588</v>
      </c>
      <c r="T345" s="51" t="s">
        <v>32</v>
      </c>
      <c r="U345" s="52" t="s">
        <v>16</v>
      </c>
      <c r="V345" s="28"/>
      <c r="W345" s="28"/>
    </row>
    <row r="346" spans="1:23" s="6" customFormat="1" ht="30" customHeight="1" x14ac:dyDescent="0.15">
      <c r="A346" s="54">
        <v>10</v>
      </c>
      <c r="B346" s="98" t="s">
        <v>301</v>
      </c>
      <c r="C346" s="46"/>
      <c r="D346" s="49"/>
      <c r="E346" s="46"/>
      <c r="F346" s="49"/>
      <c r="G346" s="46"/>
      <c r="H346" s="49"/>
      <c r="I346" s="46"/>
      <c r="J346" s="49"/>
      <c r="K346" s="28"/>
      <c r="L346" s="87"/>
      <c r="M346" s="102" t="s">
        <v>12</v>
      </c>
      <c r="N346" s="58">
        <f>COUNTIF($C$337:$C$340,"〇")</f>
        <v>0</v>
      </c>
      <c r="O346" s="59">
        <f>COUNTIF($D$337:$D$340,"〇")</f>
        <v>0</v>
      </c>
      <c r="P346" s="58">
        <f>COUNTIF($E$337:$E$340,"〇")</f>
        <v>0</v>
      </c>
      <c r="Q346" s="59">
        <f>COUNTIF($F$337:$F$340,"〇")</f>
        <v>0</v>
      </c>
      <c r="R346" s="58">
        <f>COUNTIF($G$337:$G$340,"〇")</f>
        <v>0</v>
      </c>
      <c r="S346" s="59">
        <f>COUNTIF($H$337:$H$340,"〇")</f>
        <v>0</v>
      </c>
      <c r="T346" s="93">
        <f>COUNTIF($I$337:$I$350,"あり")+COUNTIF($T$337:$T$341,"あり")</f>
        <v>0</v>
      </c>
      <c r="U346" s="59">
        <f>COUNTIF($I$337:$I$350,"なし")+COUNTIF($T$337:$T$341,"なし")</f>
        <v>0</v>
      </c>
      <c r="V346" s="27"/>
      <c r="W346" s="28"/>
    </row>
    <row r="347" spans="1:23" s="6" customFormat="1" ht="30" customHeight="1" x14ac:dyDescent="0.15">
      <c r="A347" s="54">
        <v>11</v>
      </c>
      <c r="B347" s="99" t="s">
        <v>302</v>
      </c>
      <c r="C347" s="46"/>
      <c r="D347" s="49"/>
      <c r="E347" s="46"/>
      <c r="F347" s="49"/>
      <c r="G347" s="46"/>
      <c r="H347" s="49"/>
      <c r="I347" s="46"/>
      <c r="J347" s="49"/>
      <c r="K347" s="28"/>
      <c r="L347" s="87"/>
      <c r="M347" s="102" t="s">
        <v>13</v>
      </c>
      <c r="N347" s="58">
        <f>COUNTIF($C$341:$C$350,"〇")+COUNTIF($N$337,"〇")</f>
        <v>0</v>
      </c>
      <c r="O347" s="59">
        <f>COUNTIF($D$341:$D$350,"〇")+COUNTIF($O$337,"〇")</f>
        <v>0</v>
      </c>
      <c r="P347" s="58">
        <f>COUNTIF($E$341:$E$350,"〇")+COUNTIF($P$337,"〇")</f>
        <v>0</v>
      </c>
      <c r="Q347" s="59">
        <f>COUNTIF($F$341:$F$350,"〇")+COUNTIF($Q$337,"〇")</f>
        <v>0</v>
      </c>
      <c r="R347" s="58">
        <f>COUNTIF($G$341:$G$350,"〇")+COUNTIF($R$337,"〇")</f>
        <v>0</v>
      </c>
      <c r="S347" s="59">
        <f>COUNTIF($H$341:$H$350,"〇")+COUNTIF($S$337,"〇")</f>
        <v>0</v>
      </c>
      <c r="T347" s="61" t="s">
        <v>34</v>
      </c>
      <c r="U347" s="62">
        <f>COUNTIF($J$337:$J$350,"使用")+COUNTIF($U$337:$U$341,"使用")</f>
        <v>0</v>
      </c>
      <c r="V347" s="27"/>
      <c r="W347" s="28"/>
    </row>
    <row r="348" spans="1:23" s="6" customFormat="1" ht="30" customHeight="1" x14ac:dyDescent="0.15">
      <c r="A348" s="54">
        <v>12</v>
      </c>
      <c r="B348" s="98" t="s">
        <v>303</v>
      </c>
      <c r="C348" s="46"/>
      <c r="D348" s="49"/>
      <c r="E348" s="46"/>
      <c r="F348" s="49"/>
      <c r="G348" s="46"/>
      <c r="H348" s="49"/>
      <c r="I348" s="46"/>
      <c r="J348" s="49"/>
      <c r="K348" s="28"/>
      <c r="L348" s="87"/>
      <c r="M348" s="102" t="s">
        <v>14</v>
      </c>
      <c r="N348" s="58">
        <f>COUNTIF($N$338:$N$341,"〇")</f>
        <v>0</v>
      </c>
      <c r="O348" s="59">
        <f>COUNTIF($O$338:$O$341,"〇")</f>
        <v>0</v>
      </c>
      <c r="P348" s="58">
        <f>COUNTIF($P$338:$P$341,"〇")</f>
        <v>0</v>
      </c>
      <c r="Q348" s="59">
        <f>COUNTIF($Q$338:$Q$341,"〇")</f>
        <v>0</v>
      </c>
      <c r="R348" s="58">
        <f>COUNTIF($R$338:$R$341,"〇")</f>
        <v>0</v>
      </c>
      <c r="S348" s="59">
        <f>COUNTIF($S$338:$S$341,"〇")</f>
        <v>0</v>
      </c>
      <c r="T348" s="61" t="s">
        <v>35</v>
      </c>
      <c r="U348" s="62">
        <f>COUNTIF($J$337:$J$350,"不使用")+COUNTIF($U$337:$U$341,"不使用")</f>
        <v>0</v>
      </c>
      <c r="V348" s="27"/>
      <c r="W348" s="28"/>
    </row>
    <row r="349" spans="1:23" s="6" customFormat="1" ht="30" customHeight="1" thickBot="1" x14ac:dyDescent="0.2">
      <c r="A349" s="54">
        <v>13</v>
      </c>
      <c r="B349" s="98" t="s">
        <v>304</v>
      </c>
      <c r="C349" s="46"/>
      <c r="D349" s="49"/>
      <c r="E349" s="46"/>
      <c r="F349" s="49"/>
      <c r="G349" s="46"/>
      <c r="H349" s="49"/>
      <c r="I349" s="46"/>
      <c r="J349" s="49"/>
      <c r="K349" s="28"/>
      <c r="L349" s="87"/>
      <c r="M349" s="103" t="s">
        <v>15</v>
      </c>
      <c r="N349" s="70"/>
      <c r="O349" s="71"/>
      <c r="P349" s="70"/>
      <c r="Q349" s="71"/>
      <c r="R349" s="70"/>
      <c r="S349" s="72"/>
      <c r="T349" s="63" t="s">
        <v>36</v>
      </c>
      <c r="U349" s="64">
        <f>COUNTIF($J$337:$J$350,"混合")+COUNTIF($U$337:$U$341,"混合")</f>
        <v>0</v>
      </c>
      <c r="V349" s="27"/>
      <c r="W349" s="28"/>
    </row>
    <row r="350" spans="1:23" s="6" customFormat="1" ht="30" customHeight="1" thickBot="1" x14ac:dyDescent="0.25">
      <c r="A350" s="55">
        <v>14</v>
      </c>
      <c r="B350" s="101" t="s">
        <v>305</v>
      </c>
      <c r="C350" s="47"/>
      <c r="D350" s="50"/>
      <c r="E350" s="47"/>
      <c r="F350" s="50"/>
      <c r="G350" s="47"/>
      <c r="H350" s="50"/>
      <c r="I350" s="47"/>
      <c r="J350" s="50"/>
      <c r="K350" s="28"/>
      <c r="L350" s="83"/>
      <c r="M350" s="129"/>
      <c r="Q350" s="44" t="s">
        <v>18</v>
      </c>
      <c r="V350" s="28"/>
      <c r="W350" s="28"/>
    </row>
    <row r="351" spans="1:23" s="1" customFormat="1" ht="24" customHeight="1" x14ac:dyDescent="0.15">
      <c r="A351" s="206" t="s">
        <v>555</v>
      </c>
      <c r="B351" s="206"/>
      <c r="C351" s="206"/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67"/>
      <c r="W351" s="67"/>
    </row>
    <row r="352" spans="1:23" s="1" customFormat="1" ht="4.5" customHeight="1" thickBot="1" x14ac:dyDescent="0.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7"/>
      <c r="W352" s="67"/>
    </row>
    <row r="353" spans="1:23" s="1" customFormat="1" ht="10.5" customHeight="1" x14ac:dyDescent="0.15">
      <c r="A353" s="32"/>
      <c r="B353" s="207" t="s">
        <v>311</v>
      </c>
      <c r="C353" s="208"/>
      <c r="D353" s="211" t="s">
        <v>8</v>
      </c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</row>
    <row r="354" spans="1:23" s="1" customFormat="1" ht="19.5" customHeight="1" thickBot="1" x14ac:dyDescent="0.2">
      <c r="A354" s="12"/>
      <c r="B354" s="209"/>
      <c r="C354" s="210"/>
      <c r="D354" s="212"/>
      <c r="E354" s="13"/>
      <c r="F354" s="13"/>
      <c r="G354" s="68" t="s">
        <v>559</v>
      </c>
      <c r="H354" s="13"/>
      <c r="I354" s="13"/>
      <c r="J354" s="13"/>
      <c r="K354" s="13"/>
      <c r="L354" s="69" t="s">
        <v>5</v>
      </c>
      <c r="M354" s="13"/>
      <c r="N354" s="13"/>
      <c r="O354" s="13"/>
      <c r="P354" s="13"/>
      <c r="R354" s="43" t="s">
        <v>4</v>
      </c>
      <c r="S354" s="43"/>
      <c r="T354" s="31"/>
      <c r="U354" s="31"/>
      <c r="V354" s="13"/>
      <c r="W354" s="13"/>
    </row>
    <row r="355" spans="1:23" s="4" customFormat="1" ht="5.25" customHeight="1" thickBot="1" x14ac:dyDescent="0.2">
      <c r="A355" s="2"/>
      <c r="B355" s="3"/>
      <c r="C355" s="2"/>
      <c r="F355" s="11"/>
      <c r="Q355" s="16"/>
      <c r="R355" s="16"/>
      <c r="S355" s="16"/>
      <c r="T355" s="41"/>
      <c r="U355" s="41"/>
    </row>
    <row r="356" spans="1:23" s="5" customFormat="1" ht="14.25" customHeight="1" x14ac:dyDescent="0.15">
      <c r="A356" s="36"/>
      <c r="B356" s="37" t="s">
        <v>0</v>
      </c>
      <c r="C356" s="213" t="s">
        <v>2</v>
      </c>
      <c r="D356" s="214"/>
      <c r="E356" s="213" t="s">
        <v>1</v>
      </c>
      <c r="F356" s="214"/>
      <c r="G356" s="213" t="s">
        <v>3</v>
      </c>
      <c r="H356" s="214"/>
      <c r="I356" s="203" t="s">
        <v>9</v>
      </c>
      <c r="J356" s="204"/>
      <c r="K356" s="34"/>
      <c r="L356" s="36"/>
      <c r="M356" s="37" t="s">
        <v>0</v>
      </c>
      <c r="N356" s="213" t="s">
        <v>2</v>
      </c>
      <c r="O356" s="214"/>
      <c r="P356" s="213" t="s">
        <v>1</v>
      </c>
      <c r="Q356" s="214"/>
      <c r="R356" s="213" t="s">
        <v>3</v>
      </c>
      <c r="S356" s="214"/>
      <c r="T356" s="203" t="s">
        <v>9</v>
      </c>
      <c r="U356" s="204"/>
      <c r="V356" s="205"/>
      <c r="W356" s="202"/>
    </row>
    <row r="357" spans="1:23" s="5" customFormat="1" ht="30" customHeight="1" thickBot="1" x14ac:dyDescent="0.2">
      <c r="A357" s="38"/>
      <c r="B357" s="39" t="s">
        <v>7</v>
      </c>
      <c r="C357" s="196" t="s">
        <v>589</v>
      </c>
      <c r="D357" s="197" t="s">
        <v>587</v>
      </c>
      <c r="E357" s="196" t="s">
        <v>589</v>
      </c>
      <c r="F357" s="197" t="s">
        <v>587</v>
      </c>
      <c r="G357" s="196" t="s">
        <v>589</v>
      </c>
      <c r="H357" s="197" t="s">
        <v>587</v>
      </c>
      <c r="I357" s="42" t="s">
        <v>11</v>
      </c>
      <c r="J357" s="57" t="s">
        <v>17</v>
      </c>
      <c r="K357" s="30"/>
      <c r="L357" s="38"/>
      <c r="M357" s="39" t="s">
        <v>7</v>
      </c>
      <c r="N357" s="196" t="s">
        <v>589</v>
      </c>
      <c r="O357" s="197" t="s">
        <v>587</v>
      </c>
      <c r="P357" s="196" t="s">
        <v>589</v>
      </c>
      <c r="Q357" s="197" t="s">
        <v>587</v>
      </c>
      <c r="R357" s="196" t="s">
        <v>589</v>
      </c>
      <c r="S357" s="197" t="s">
        <v>587</v>
      </c>
      <c r="T357" s="42" t="s">
        <v>10</v>
      </c>
      <c r="U357" s="57" t="s">
        <v>17</v>
      </c>
      <c r="V357" s="35"/>
      <c r="W357" s="30"/>
    </row>
    <row r="358" spans="1:23" s="6" customFormat="1" ht="30" customHeight="1" thickBot="1" x14ac:dyDescent="0.2">
      <c r="A358" s="84">
        <v>1</v>
      </c>
      <c r="B358" s="112" t="s">
        <v>312</v>
      </c>
      <c r="C358" s="85"/>
      <c r="D358" s="86"/>
      <c r="E358" s="85"/>
      <c r="F358" s="86"/>
      <c r="G358" s="85"/>
      <c r="H358" s="86"/>
      <c r="I358" s="85"/>
      <c r="J358" s="86"/>
      <c r="K358" s="28"/>
      <c r="L358" s="54">
        <v>13</v>
      </c>
      <c r="M358" s="105" t="s">
        <v>324</v>
      </c>
      <c r="N358" s="46"/>
      <c r="O358" s="49"/>
      <c r="P358" s="46"/>
      <c r="Q358" s="49"/>
      <c r="R358" s="46"/>
      <c r="S358" s="49"/>
      <c r="T358" s="46"/>
      <c r="U358" s="49"/>
      <c r="V358" s="27"/>
      <c r="W358" s="28"/>
    </row>
    <row r="359" spans="1:23" s="6" customFormat="1" ht="30" customHeight="1" thickTop="1" x14ac:dyDescent="0.15">
      <c r="A359" s="73">
        <v>2</v>
      </c>
      <c r="B359" s="109" t="s">
        <v>313</v>
      </c>
      <c r="C359" s="74"/>
      <c r="D359" s="75"/>
      <c r="E359" s="74"/>
      <c r="F359" s="75"/>
      <c r="G359" s="74"/>
      <c r="H359" s="75"/>
      <c r="I359" s="74"/>
      <c r="J359" s="75"/>
      <c r="K359" s="28"/>
      <c r="L359" s="54">
        <v>14</v>
      </c>
      <c r="M359" s="105" t="s">
        <v>325</v>
      </c>
      <c r="N359" s="46"/>
      <c r="O359" s="49"/>
      <c r="P359" s="46"/>
      <c r="Q359" s="49"/>
      <c r="R359" s="46"/>
      <c r="S359" s="49"/>
      <c r="T359" s="46"/>
      <c r="U359" s="49"/>
      <c r="V359" s="27"/>
      <c r="W359" s="28"/>
    </row>
    <row r="360" spans="1:23" s="6" customFormat="1" ht="30" customHeight="1" x14ac:dyDescent="0.15">
      <c r="A360" s="54">
        <v>3</v>
      </c>
      <c r="B360" s="105" t="s">
        <v>314</v>
      </c>
      <c r="C360" s="46"/>
      <c r="D360" s="49"/>
      <c r="E360" s="46"/>
      <c r="F360" s="49"/>
      <c r="G360" s="46"/>
      <c r="H360" s="49"/>
      <c r="I360" s="46"/>
      <c r="J360" s="49"/>
      <c r="K360" s="28"/>
      <c r="L360" s="54">
        <v>15</v>
      </c>
      <c r="M360" s="105" t="s">
        <v>326</v>
      </c>
      <c r="N360" s="46"/>
      <c r="O360" s="49"/>
      <c r="P360" s="46"/>
      <c r="Q360" s="49"/>
      <c r="R360" s="46"/>
      <c r="S360" s="49"/>
      <c r="T360" s="46"/>
      <c r="U360" s="49"/>
      <c r="V360" s="27"/>
      <c r="W360" s="28"/>
    </row>
    <row r="361" spans="1:23" s="6" customFormat="1" ht="30" customHeight="1" x14ac:dyDescent="0.15">
      <c r="A361" s="54">
        <v>4</v>
      </c>
      <c r="B361" s="105" t="s">
        <v>315</v>
      </c>
      <c r="C361" s="46"/>
      <c r="D361" s="49"/>
      <c r="E361" s="46"/>
      <c r="F361" s="49"/>
      <c r="G361" s="46"/>
      <c r="H361" s="49"/>
      <c r="I361" s="46"/>
      <c r="J361" s="49"/>
      <c r="K361" s="28"/>
      <c r="L361" s="54">
        <v>16</v>
      </c>
      <c r="M361" s="105" t="s">
        <v>327</v>
      </c>
      <c r="N361" s="46"/>
      <c r="O361" s="49"/>
      <c r="P361" s="46"/>
      <c r="Q361" s="49"/>
      <c r="R361" s="46"/>
      <c r="S361" s="49"/>
      <c r="T361" s="46"/>
      <c r="U361" s="49"/>
      <c r="V361" s="27"/>
      <c r="W361" s="28"/>
    </row>
    <row r="362" spans="1:23" s="6" customFormat="1" ht="30" customHeight="1" x14ac:dyDescent="0.15">
      <c r="A362" s="54">
        <v>5</v>
      </c>
      <c r="B362" s="105" t="s">
        <v>316</v>
      </c>
      <c r="C362" s="46"/>
      <c r="D362" s="49"/>
      <c r="E362" s="46"/>
      <c r="F362" s="49"/>
      <c r="G362" s="46"/>
      <c r="H362" s="49"/>
      <c r="I362" s="46"/>
      <c r="J362" s="49"/>
      <c r="K362" s="28"/>
      <c r="L362" s="56">
        <v>17</v>
      </c>
      <c r="M362" s="105" t="s">
        <v>328</v>
      </c>
      <c r="N362" s="46"/>
      <c r="O362" s="49"/>
      <c r="P362" s="46"/>
      <c r="Q362" s="49"/>
      <c r="R362" s="46"/>
      <c r="S362" s="49"/>
      <c r="T362" s="46"/>
      <c r="U362" s="49"/>
      <c r="V362" s="27"/>
      <c r="W362" s="28"/>
    </row>
    <row r="363" spans="1:23" s="6" customFormat="1" ht="30" customHeight="1" x14ac:dyDescent="0.15">
      <c r="A363" s="54">
        <v>6</v>
      </c>
      <c r="B363" s="105" t="s">
        <v>317</v>
      </c>
      <c r="C363" s="46"/>
      <c r="D363" s="49"/>
      <c r="E363" s="46"/>
      <c r="F363" s="49"/>
      <c r="G363" s="46"/>
      <c r="H363" s="49"/>
      <c r="I363" s="46"/>
      <c r="J363" s="49"/>
      <c r="K363" s="28"/>
      <c r="L363" s="54">
        <v>18</v>
      </c>
      <c r="M363" s="105" t="s">
        <v>329</v>
      </c>
      <c r="N363" s="46"/>
      <c r="O363" s="49"/>
      <c r="P363" s="46"/>
      <c r="Q363" s="49"/>
      <c r="R363" s="46"/>
      <c r="S363" s="49"/>
      <c r="T363" s="46"/>
      <c r="U363" s="49"/>
      <c r="V363" s="27"/>
      <c r="W363" s="28"/>
    </row>
    <row r="364" spans="1:23" s="6" customFormat="1" ht="30" customHeight="1" thickBot="1" x14ac:dyDescent="0.2">
      <c r="A364" s="54">
        <v>7</v>
      </c>
      <c r="B364" s="105" t="s">
        <v>318</v>
      </c>
      <c r="C364" s="46"/>
      <c r="D364" s="49"/>
      <c r="E364" s="46"/>
      <c r="F364" s="49"/>
      <c r="G364" s="46"/>
      <c r="H364" s="49"/>
      <c r="I364" s="46"/>
      <c r="J364" s="49"/>
      <c r="K364" s="28"/>
      <c r="L364" s="92">
        <v>19</v>
      </c>
      <c r="M364" s="108" t="s">
        <v>330</v>
      </c>
      <c r="N364" s="77"/>
      <c r="O364" s="78"/>
      <c r="P364" s="77"/>
      <c r="Q364" s="78"/>
      <c r="R364" s="77"/>
      <c r="S364" s="78"/>
      <c r="T364" s="77"/>
      <c r="U364" s="78"/>
      <c r="V364" s="27"/>
      <c r="W364" s="28"/>
    </row>
    <row r="365" spans="1:23" s="6" customFormat="1" ht="30" customHeight="1" thickTop="1" x14ac:dyDescent="0.15">
      <c r="A365" s="54">
        <v>8</v>
      </c>
      <c r="B365" s="105" t="s">
        <v>319</v>
      </c>
      <c r="C365" s="46"/>
      <c r="D365" s="49"/>
      <c r="E365" s="46"/>
      <c r="F365" s="49"/>
      <c r="G365" s="46"/>
      <c r="H365" s="49"/>
      <c r="I365" s="46"/>
      <c r="J365" s="49"/>
      <c r="K365" s="28"/>
      <c r="L365" s="91">
        <v>20</v>
      </c>
      <c r="M365" s="109" t="s">
        <v>331</v>
      </c>
      <c r="N365" s="74"/>
      <c r="O365" s="75"/>
      <c r="P365" s="74"/>
      <c r="Q365" s="75"/>
      <c r="R365" s="74"/>
      <c r="S365" s="75"/>
      <c r="T365" s="74"/>
      <c r="U365" s="75"/>
      <c r="V365" s="27"/>
      <c r="W365" s="28"/>
    </row>
    <row r="366" spans="1:23" s="6" customFormat="1" ht="30" customHeight="1" x14ac:dyDescent="0.15">
      <c r="A366" s="54">
        <v>9</v>
      </c>
      <c r="B366" s="105" t="s">
        <v>320</v>
      </c>
      <c r="C366" s="46"/>
      <c r="D366" s="49"/>
      <c r="E366" s="46"/>
      <c r="F366" s="49"/>
      <c r="G366" s="46"/>
      <c r="H366" s="49"/>
      <c r="I366" s="46"/>
      <c r="J366" s="49"/>
      <c r="K366" s="28"/>
      <c r="L366" s="56">
        <v>21</v>
      </c>
      <c r="M366" s="105" t="s">
        <v>339</v>
      </c>
      <c r="N366" s="46"/>
      <c r="O366" s="49"/>
      <c r="P366" s="46"/>
      <c r="Q366" s="49"/>
      <c r="R366" s="46"/>
      <c r="S366" s="49"/>
      <c r="T366" s="46"/>
      <c r="U366" s="49"/>
      <c r="V366" s="27"/>
      <c r="W366" s="28"/>
    </row>
    <row r="367" spans="1:23" s="6" customFormat="1" ht="30" customHeight="1" x14ac:dyDescent="0.15">
      <c r="A367" s="54">
        <v>10</v>
      </c>
      <c r="B367" s="105" t="s">
        <v>321</v>
      </c>
      <c r="C367" s="46"/>
      <c r="D367" s="49"/>
      <c r="E367" s="46"/>
      <c r="F367" s="49"/>
      <c r="G367" s="46"/>
      <c r="H367" s="49"/>
      <c r="I367" s="46"/>
      <c r="J367" s="49"/>
      <c r="K367" s="28"/>
      <c r="L367" s="56">
        <v>22</v>
      </c>
      <c r="M367" s="105" t="s">
        <v>332</v>
      </c>
      <c r="N367" s="46"/>
      <c r="O367" s="49"/>
      <c r="P367" s="46"/>
      <c r="Q367" s="49"/>
      <c r="R367" s="46"/>
      <c r="S367" s="49"/>
      <c r="T367" s="46"/>
      <c r="U367" s="49"/>
      <c r="V367" s="27"/>
      <c r="W367" s="28"/>
    </row>
    <row r="368" spans="1:23" s="6" customFormat="1" ht="30" customHeight="1" x14ac:dyDescent="0.15">
      <c r="A368" s="54">
        <v>11</v>
      </c>
      <c r="B368" s="105" t="s">
        <v>322</v>
      </c>
      <c r="C368" s="46"/>
      <c r="D368" s="49"/>
      <c r="E368" s="46"/>
      <c r="F368" s="49"/>
      <c r="G368" s="46"/>
      <c r="H368" s="49"/>
      <c r="I368" s="46"/>
      <c r="J368" s="49"/>
      <c r="K368" s="28"/>
      <c r="L368" s="56">
        <v>23</v>
      </c>
      <c r="M368" s="105" t="s">
        <v>333</v>
      </c>
      <c r="N368" s="46"/>
      <c r="O368" s="49"/>
      <c r="P368" s="46"/>
      <c r="Q368" s="49"/>
      <c r="R368" s="46"/>
      <c r="S368" s="49"/>
      <c r="T368" s="46"/>
      <c r="U368" s="49"/>
      <c r="V368" s="27"/>
      <c r="W368" s="28"/>
    </row>
    <row r="369" spans="1:23" s="6" customFormat="1" ht="30" customHeight="1" thickBot="1" x14ac:dyDescent="0.2">
      <c r="A369" s="94">
        <v>12</v>
      </c>
      <c r="B369" s="110" t="s">
        <v>323</v>
      </c>
      <c r="C369" s="47"/>
      <c r="D369" s="50"/>
      <c r="E369" s="47"/>
      <c r="F369" s="50"/>
      <c r="G369" s="47"/>
      <c r="H369" s="50"/>
      <c r="I369" s="47"/>
      <c r="J369" s="50"/>
      <c r="K369" s="28"/>
      <c r="L369" s="55">
        <v>24</v>
      </c>
      <c r="M369" s="110" t="s">
        <v>334</v>
      </c>
      <c r="N369" s="47"/>
      <c r="O369" s="50"/>
      <c r="P369" s="47"/>
      <c r="Q369" s="50"/>
      <c r="R369" s="47"/>
      <c r="S369" s="50"/>
      <c r="T369" s="47"/>
      <c r="U369" s="50"/>
      <c r="V369" s="28"/>
      <c r="W369" s="28"/>
    </row>
    <row r="370" spans="1:23" s="6" customFormat="1" ht="30" customHeight="1" x14ac:dyDescent="0.15">
      <c r="K370" s="28"/>
      <c r="L370" s="83"/>
      <c r="M370" s="134"/>
      <c r="N370" s="134"/>
      <c r="O370" s="134"/>
      <c r="P370" s="134"/>
      <c r="Q370" s="134"/>
      <c r="R370" s="134"/>
      <c r="S370" s="134"/>
      <c r="T370" s="134"/>
      <c r="U370" s="134"/>
      <c r="V370" s="28"/>
      <c r="W370" s="28"/>
    </row>
    <row r="371" spans="1:23" s="1" customFormat="1" ht="24" customHeight="1" x14ac:dyDescent="0.15">
      <c r="A371" s="206" t="s">
        <v>6</v>
      </c>
      <c r="B371" s="206"/>
      <c r="C371" s="206"/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67"/>
      <c r="W371" s="67"/>
    </row>
    <row r="372" spans="1:23" s="1" customFormat="1" ht="7.5" customHeight="1" thickBot="1" x14ac:dyDescent="0.2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7"/>
      <c r="W372" s="67"/>
    </row>
    <row r="373" spans="1:23" s="1" customFormat="1" ht="13.5" customHeight="1" x14ac:dyDescent="0.15">
      <c r="A373" s="32"/>
      <c r="B373" s="207" t="s">
        <v>311</v>
      </c>
      <c r="C373" s="208"/>
      <c r="D373" s="211" t="s">
        <v>8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</row>
    <row r="374" spans="1:23" s="1" customFormat="1" ht="19.5" customHeight="1" thickBot="1" x14ac:dyDescent="0.2">
      <c r="A374" s="12"/>
      <c r="B374" s="209"/>
      <c r="C374" s="210"/>
      <c r="D374" s="212"/>
      <c r="E374" s="13"/>
      <c r="F374" s="13"/>
      <c r="G374" s="68"/>
      <c r="H374" s="13"/>
      <c r="I374" s="13"/>
      <c r="J374" s="13"/>
      <c r="K374" s="13"/>
      <c r="L374" s="69"/>
      <c r="M374" s="13"/>
      <c r="N374" s="13"/>
      <c r="O374" s="13"/>
      <c r="P374" s="13"/>
      <c r="R374" s="43" t="s">
        <v>4</v>
      </c>
      <c r="S374" s="43"/>
      <c r="T374" s="31"/>
      <c r="U374" s="31"/>
      <c r="V374" s="13"/>
      <c r="W374" s="13"/>
    </row>
    <row r="375" spans="1:23" s="4" customFormat="1" ht="7.5" customHeight="1" thickBot="1" x14ac:dyDescent="0.2">
      <c r="A375" s="2"/>
      <c r="B375" s="3"/>
      <c r="C375" s="2"/>
      <c r="F375" s="11"/>
      <c r="Q375" s="41"/>
      <c r="R375" s="41"/>
      <c r="S375" s="41"/>
      <c r="T375" s="41"/>
      <c r="U375" s="41"/>
    </row>
    <row r="376" spans="1:23" s="5" customFormat="1" ht="14.25" customHeight="1" x14ac:dyDescent="0.15">
      <c r="A376" s="36"/>
      <c r="B376" s="37" t="s">
        <v>0</v>
      </c>
      <c r="C376" s="213" t="s">
        <v>2</v>
      </c>
      <c r="D376" s="214"/>
      <c r="E376" s="213" t="s">
        <v>1</v>
      </c>
      <c r="F376" s="214"/>
      <c r="G376" s="213" t="s">
        <v>3</v>
      </c>
      <c r="H376" s="214"/>
      <c r="I376" s="203" t="s">
        <v>9</v>
      </c>
      <c r="J376" s="204"/>
      <c r="K376" s="34"/>
      <c r="L376" s="79"/>
      <c r="M376" s="80"/>
      <c r="N376" s="215"/>
      <c r="O376" s="215"/>
      <c r="P376" s="215"/>
      <c r="Q376" s="215"/>
      <c r="R376" s="215"/>
      <c r="S376" s="215"/>
      <c r="T376" s="215"/>
      <c r="U376" s="215"/>
      <c r="V376" s="202"/>
      <c r="W376" s="202"/>
    </row>
    <row r="377" spans="1:23" s="5" customFormat="1" ht="30" customHeight="1" thickBot="1" x14ac:dyDescent="0.2">
      <c r="A377" s="38"/>
      <c r="B377" s="39" t="s">
        <v>7</v>
      </c>
      <c r="C377" s="196" t="s">
        <v>589</v>
      </c>
      <c r="D377" s="197" t="s">
        <v>587</v>
      </c>
      <c r="E377" s="196" t="s">
        <v>589</v>
      </c>
      <c r="F377" s="197" t="s">
        <v>587</v>
      </c>
      <c r="G377" s="196" t="s">
        <v>589</v>
      </c>
      <c r="H377" s="197" t="s">
        <v>587</v>
      </c>
      <c r="I377" s="42" t="s">
        <v>11</v>
      </c>
      <c r="J377" s="57" t="s">
        <v>17</v>
      </c>
      <c r="K377" s="30"/>
      <c r="L377" s="79"/>
      <c r="M377" s="142"/>
      <c r="N377" s="143"/>
      <c r="O377" s="143"/>
      <c r="P377" s="143"/>
      <c r="Q377" s="143"/>
      <c r="R377" s="143"/>
      <c r="S377" s="143"/>
      <c r="T377" s="143"/>
      <c r="U377" s="144"/>
      <c r="V377" s="30"/>
      <c r="W377" s="30"/>
    </row>
    <row r="378" spans="1:23" s="6" customFormat="1" ht="30" customHeight="1" x14ac:dyDescent="0.15">
      <c r="A378" s="56">
        <v>25</v>
      </c>
      <c r="B378" s="105" t="s">
        <v>335</v>
      </c>
      <c r="C378" s="46"/>
      <c r="D378" s="49"/>
      <c r="E378" s="46"/>
      <c r="F378" s="49"/>
      <c r="G378" s="46"/>
      <c r="H378" s="49"/>
      <c r="I378" s="46"/>
      <c r="J378" s="49"/>
      <c r="K378" s="28"/>
      <c r="L378" s="81"/>
      <c r="M378" s="65" t="s">
        <v>19</v>
      </c>
      <c r="N378" s="200" t="s">
        <v>590</v>
      </c>
      <c r="O378" s="198" t="s">
        <v>591</v>
      </c>
      <c r="P378" s="200" t="s">
        <v>592</v>
      </c>
      <c r="Q378" s="199" t="s">
        <v>588</v>
      </c>
      <c r="R378" s="200" t="s">
        <v>593</v>
      </c>
      <c r="S378" s="201" t="s">
        <v>588</v>
      </c>
      <c r="T378" s="51" t="s">
        <v>32</v>
      </c>
      <c r="U378" s="52" t="s">
        <v>16</v>
      </c>
      <c r="V378" s="28"/>
      <c r="W378" s="28"/>
    </row>
    <row r="379" spans="1:23" s="6" customFormat="1" ht="30" customHeight="1" x14ac:dyDescent="0.15">
      <c r="A379" s="56">
        <v>26</v>
      </c>
      <c r="B379" s="105" t="s">
        <v>336</v>
      </c>
      <c r="C379" s="46"/>
      <c r="D379" s="49"/>
      <c r="E379" s="46"/>
      <c r="F379" s="49"/>
      <c r="G379" s="46"/>
      <c r="H379" s="49"/>
      <c r="I379" s="46"/>
      <c r="J379" s="49"/>
      <c r="K379" s="28"/>
      <c r="L379" s="83"/>
      <c r="M379" s="102" t="s">
        <v>12</v>
      </c>
      <c r="N379" s="58">
        <f>COUNTIF($C$358,"〇")</f>
        <v>0</v>
      </c>
      <c r="O379" s="59">
        <f>COUNTIF($D$358,"〇")</f>
        <v>0</v>
      </c>
      <c r="P379" s="58">
        <f>COUNTIF($E$358,"〇")</f>
        <v>0</v>
      </c>
      <c r="Q379" s="59">
        <f>COUNTIF($F$358,"〇")</f>
        <v>0</v>
      </c>
      <c r="R379" s="58">
        <f>COUNTIF($G$358,"〇")</f>
        <v>0</v>
      </c>
      <c r="S379" s="59">
        <f>COUNTIF($H$358,"〇")</f>
        <v>0</v>
      </c>
      <c r="T379" s="93">
        <f>COUNTIF($I$358:$I$369,"あり")+COUNTIF($I$378:$I$382,"あり")+COUNTIF($T$358:$T$369,"あり")</f>
        <v>0</v>
      </c>
      <c r="U379" s="59">
        <f>COUNTIF($I$358:$I$369,"なし")+COUNTIF($I$378:$I$382,"なし")+COUNTIF($T$358:$T$369,"なし")</f>
        <v>0</v>
      </c>
      <c r="V379" s="28"/>
      <c r="W379" s="28"/>
    </row>
    <row r="380" spans="1:23" s="6" customFormat="1" ht="30" customHeight="1" x14ac:dyDescent="0.15">
      <c r="A380" s="56">
        <v>27</v>
      </c>
      <c r="B380" s="105" t="s">
        <v>337</v>
      </c>
      <c r="C380" s="46"/>
      <c r="D380" s="49"/>
      <c r="E380" s="46"/>
      <c r="F380" s="49"/>
      <c r="G380" s="46"/>
      <c r="H380" s="49"/>
      <c r="I380" s="46"/>
      <c r="J380" s="49"/>
      <c r="K380" s="28"/>
      <c r="L380" s="83"/>
      <c r="M380" s="102" t="s">
        <v>13</v>
      </c>
      <c r="N380" s="58">
        <f>COUNTIF($C$359:$C$370,"〇")+COUNTIF($N$363:$N$364,"〇")</f>
        <v>0</v>
      </c>
      <c r="O380" s="59">
        <f>COUNTIF($D$359:$D$370,"〇")+COUNTIF($O$363:$O$364,"〇")</f>
        <v>0</v>
      </c>
      <c r="P380" s="58">
        <f>COUNTIF($E$359:$E$370,"〇")+COUNTIF($P$363:$P$364,"〇")</f>
        <v>0</v>
      </c>
      <c r="Q380" s="59">
        <f>COUNTIF($F$359:$F$370,"〇")+COUNTIF($Q$363:$Q$364,"〇")</f>
        <v>0</v>
      </c>
      <c r="R380" s="58">
        <f>COUNTIF($G$359:$G$370,"〇")+COUNTIF($R$363:$R$364,"〇")</f>
        <v>0</v>
      </c>
      <c r="S380" s="59">
        <f>COUNTIF($H$359:$H$370,"〇")+COUNTIF($S$363:$S$364,"〇")</f>
        <v>0</v>
      </c>
      <c r="T380" s="61" t="s">
        <v>34</v>
      </c>
      <c r="U380" s="62">
        <f>COUNTIF($J$358:$J$369,"使用")+COUNTIF($J$378:$J$382,"使用")+COUNTIF($U$358:$U$369,"使用")</f>
        <v>0</v>
      </c>
      <c r="V380" s="28"/>
      <c r="W380" s="28"/>
    </row>
    <row r="381" spans="1:23" s="6" customFormat="1" ht="30" customHeight="1" thickBot="1" x14ac:dyDescent="0.2">
      <c r="A381" s="92">
        <v>28</v>
      </c>
      <c r="B381" s="116" t="s">
        <v>556</v>
      </c>
      <c r="C381" s="77"/>
      <c r="D381" s="78"/>
      <c r="E381" s="77"/>
      <c r="F381" s="78"/>
      <c r="G381" s="77"/>
      <c r="H381" s="78"/>
      <c r="I381" s="77"/>
      <c r="J381" s="78"/>
      <c r="K381" s="28"/>
      <c r="L381" s="83"/>
      <c r="M381" s="102" t="s">
        <v>14</v>
      </c>
      <c r="N381" s="58">
        <f>COUNTIF($C$378:$C$381,"〇")+COUNTIF($N$365:$N$369,"〇")</f>
        <v>0</v>
      </c>
      <c r="O381" s="59">
        <f>COUNTIF($D$378:$D$381,"〇")+COUNTIF($O$365:$O$369,"〇")</f>
        <v>0</v>
      </c>
      <c r="P381" s="58">
        <f>COUNTIF($E$378:$E$381,"〇")+COUNTIF($P$365:$P$369,"〇")</f>
        <v>0</v>
      </c>
      <c r="Q381" s="59">
        <f>COUNTIF($F$378:$F$381,"〇")+COUNTIF($Q$365:$Q$369,"〇")</f>
        <v>0</v>
      </c>
      <c r="R381" s="58">
        <f>COUNTIF($G$378:$G$381,"〇")+COUNTIF($R$365:$R$369,"〇")</f>
        <v>0</v>
      </c>
      <c r="S381" s="59">
        <f>COUNTIF($H$378:$H$381,"〇")+COUNTIF($S$365:$S$369,"〇")</f>
        <v>0</v>
      </c>
      <c r="T381" s="61" t="s">
        <v>35</v>
      </c>
      <c r="U381" s="62">
        <f>COUNTIF($J$358:$J$369,"不使用")+COUNTIF($J$378:$J$382,"不使用")+COUNTIF($U$358:$U$369,"不使用")</f>
        <v>0</v>
      </c>
      <c r="V381" s="28"/>
      <c r="W381" s="28"/>
    </row>
    <row r="382" spans="1:23" s="6" customFormat="1" ht="30" customHeight="1" thickTop="1" thickBot="1" x14ac:dyDescent="0.2">
      <c r="A382" s="145">
        <v>29</v>
      </c>
      <c r="B382" s="122" t="s">
        <v>338</v>
      </c>
      <c r="C382" s="123"/>
      <c r="D382" s="124"/>
      <c r="E382" s="123"/>
      <c r="F382" s="124"/>
      <c r="G382" s="123"/>
      <c r="H382" s="124"/>
      <c r="I382" s="123"/>
      <c r="J382" s="124"/>
      <c r="K382" s="28"/>
      <c r="L382" s="83"/>
      <c r="M382" s="103" t="s">
        <v>15</v>
      </c>
      <c r="N382" s="70">
        <f>COUNTIF($C$382,"〇")</f>
        <v>0</v>
      </c>
      <c r="O382" s="71">
        <f>COUNTIF($D$382,"〇")</f>
        <v>0</v>
      </c>
      <c r="P382" s="70">
        <f>COUNTIF($E$382,"〇")</f>
        <v>0</v>
      </c>
      <c r="Q382" s="71">
        <f>COUNTIF($F$382,"〇")</f>
        <v>0</v>
      </c>
      <c r="R382" s="70">
        <f>COUNTIF($G$382,"〇")</f>
        <v>0</v>
      </c>
      <c r="S382" s="72">
        <f>COUNTIF($H$382,"〇")</f>
        <v>0</v>
      </c>
      <c r="T382" s="63" t="s">
        <v>36</v>
      </c>
      <c r="U382" s="64">
        <f>COUNTIF($J$358:$J$369,"混合")+COUNTIF($J$378:$J$382,"混合")+COUNTIF($U$358:$U$369,"混合")</f>
        <v>0</v>
      </c>
      <c r="V382" s="28"/>
      <c r="W382" s="28"/>
    </row>
    <row r="383" spans="1:23" s="6" customFormat="1" ht="30" customHeight="1" x14ac:dyDescent="0.15">
      <c r="A383" s="54"/>
      <c r="B383" s="105"/>
      <c r="C383" s="46"/>
      <c r="D383" s="49"/>
      <c r="E383" s="46"/>
      <c r="F383" s="49"/>
      <c r="G383" s="46"/>
      <c r="H383" s="49"/>
      <c r="I383" s="46"/>
      <c r="J383" s="49"/>
      <c r="K383" s="28"/>
      <c r="L383" s="83"/>
      <c r="V383" s="28"/>
      <c r="W383" s="28"/>
    </row>
    <row r="384" spans="1:23" s="6" customFormat="1" ht="30" customHeight="1" x14ac:dyDescent="0.15">
      <c r="A384" s="54"/>
      <c r="B384" s="105"/>
      <c r="C384" s="46"/>
      <c r="D384" s="49"/>
      <c r="E384" s="46"/>
      <c r="F384" s="49"/>
      <c r="G384" s="46"/>
      <c r="H384" s="49"/>
      <c r="I384" s="46"/>
      <c r="J384" s="49"/>
      <c r="K384" s="28"/>
      <c r="L384" s="83"/>
      <c r="M384" s="111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spans="1:23" s="6" customFormat="1" ht="30" customHeight="1" thickBot="1" x14ac:dyDescent="0.25">
      <c r="A385" s="55"/>
      <c r="B385" s="110"/>
      <c r="C385" s="47"/>
      <c r="D385" s="50"/>
      <c r="E385" s="47"/>
      <c r="F385" s="50"/>
      <c r="G385" s="47"/>
      <c r="H385" s="50"/>
      <c r="I385" s="47"/>
      <c r="J385" s="50"/>
      <c r="K385" s="28"/>
      <c r="L385" s="83"/>
      <c r="M385" s="111"/>
      <c r="N385" s="28"/>
      <c r="O385" s="28"/>
      <c r="P385" s="28"/>
      <c r="Q385" s="44" t="s">
        <v>18</v>
      </c>
      <c r="R385" s="28"/>
      <c r="S385" s="28"/>
      <c r="T385" s="28"/>
      <c r="U385" s="28"/>
      <c r="V385" s="28"/>
      <c r="W385" s="28"/>
    </row>
    <row r="386" spans="1:23" s="6" customFormat="1" ht="30" customHeight="1" x14ac:dyDescent="0.15">
      <c r="K386" s="28"/>
      <c r="L386" s="83"/>
      <c r="M386" s="111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spans="1:23" s="1" customFormat="1" ht="24" customHeight="1" x14ac:dyDescent="0.15">
      <c r="A387" s="206" t="s">
        <v>6</v>
      </c>
      <c r="B387" s="206"/>
      <c r="C387" s="206"/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67"/>
      <c r="W387" s="67"/>
    </row>
    <row r="388" spans="1:23" s="1" customFormat="1" ht="7.5" customHeight="1" thickBot="1" x14ac:dyDescent="0.2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7"/>
      <c r="W388" s="67"/>
    </row>
    <row r="389" spans="1:23" s="1" customFormat="1" ht="13.5" customHeight="1" x14ac:dyDescent="0.15">
      <c r="A389" s="32"/>
      <c r="B389" s="207" t="s">
        <v>340</v>
      </c>
      <c r="C389" s="208"/>
      <c r="D389" s="211" t="s">
        <v>8</v>
      </c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</row>
    <row r="390" spans="1:23" s="1" customFormat="1" ht="19.5" customHeight="1" thickBot="1" x14ac:dyDescent="0.2">
      <c r="A390" s="12"/>
      <c r="B390" s="209"/>
      <c r="C390" s="210"/>
      <c r="D390" s="212"/>
      <c r="E390" s="13"/>
      <c r="F390" s="13"/>
      <c r="G390" s="68" t="s">
        <v>163</v>
      </c>
      <c r="H390" s="13"/>
      <c r="I390" s="13"/>
      <c r="J390" s="13"/>
      <c r="K390" s="13"/>
      <c r="L390" s="69" t="s">
        <v>5</v>
      </c>
      <c r="M390" s="13"/>
      <c r="N390" s="13"/>
      <c r="O390" s="13"/>
      <c r="P390" s="13"/>
      <c r="R390" s="43" t="s">
        <v>4</v>
      </c>
      <c r="S390" s="43"/>
      <c r="T390" s="31"/>
      <c r="U390" s="31"/>
      <c r="V390" s="13"/>
      <c r="W390" s="13"/>
    </row>
    <row r="391" spans="1:23" s="4" customFormat="1" ht="7.5" customHeight="1" thickBot="1" x14ac:dyDescent="0.2">
      <c r="A391" s="2"/>
      <c r="B391" s="3"/>
      <c r="C391" s="2"/>
      <c r="F391" s="11"/>
      <c r="Q391" s="16"/>
      <c r="R391" s="16"/>
      <c r="S391" s="16"/>
      <c r="T391" s="41"/>
      <c r="U391" s="41"/>
    </row>
    <row r="392" spans="1:23" s="5" customFormat="1" ht="14.25" customHeight="1" x14ac:dyDescent="0.15">
      <c r="A392" s="36"/>
      <c r="B392" s="37" t="s">
        <v>0</v>
      </c>
      <c r="C392" s="213" t="s">
        <v>2</v>
      </c>
      <c r="D392" s="214"/>
      <c r="E392" s="213" t="s">
        <v>1</v>
      </c>
      <c r="F392" s="214"/>
      <c r="G392" s="213" t="s">
        <v>3</v>
      </c>
      <c r="H392" s="214"/>
      <c r="I392" s="203" t="s">
        <v>9</v>
      </c>
      <c r="J392" s="204"/>
      <c r="K392" s="34"/>
      <c r="L392" s="36"/>
      <c r="M392" s="37" t="s">
        <v>0</v>
      </c>
      <c r="N392" s="213" t="s">
        <v>2</v>
      </c>
      <c r="O392" s="214"/>
      <c r="P392" s="213" t="s">
        <v>1</v>
      </c>
      <c r="Q392" s="214"/>
      <c r="R392" s="213" t="s">
        <v>3</v>
      </c>
      <c r="S392" s="214"/>
      <c r="T392" s="203" t="s">
        <v>9</v>
      </c>
      <c r="U392" s="204"/>
      <c r="V392" s="205"/>
      <c r="W392" s="202"/>
    </row>
    <row r="393" spans="1:23" s="5" customFormat="1" ht="30" customHeight="1" thickBot="1" x14ac:dyDescent="0.2">
      <c r="A393" s="38"/>
      <c r="B393" s="39" t="s">
        <v>7</v>
      </c>
      <c r="C393" s="196" t="s">
        <v>589</v>
      </c>
      <c r="D393" s="197" t="s">
        <v>587</v>
      </c>
      <c r="E393" s="196" t="s">
        <v>589</v>
      </c>
      <c r="F393" s="197" t="s">
        <v>587</v>
      </c>
      <c r="G393" s="196" t="s">
        <v>589</v>
      </c>
      <c r="H393" s="197" t="s">
        <v>587</v>
      </c>
      <c r="I393" s="42" t="s">
        <v>11</v>
      </c>
      <c r="J393" s="57" t="s">
        <v>17</v>
      </c>
      <c r="K393" s="30"/>
      <c r="L393" s="38"/>
      <c r="M393" s="39" t="s">
        <v>7</v>
      </c>
      <c r="N393" s="196" t="s">
        <v>589</v>
      </c>
      <c r="O393" s="197" t="s">
        <v>587</v>
      </c>
      <c r="P393" s="196" t="s">
        <v>589</v>
      </c>
      <c r="Q393" s="197" t="s">
        <v>587</v>
      </c>
      <c r="R393" s="196" t="s">
        <v>589</v>
      </c>
      <c r="S393" s="197" t="s">
        <v>587</v>
      </c>
      <c r="T393" s="42" t="s">
        <v>10</v>
      </c>
      <c r="U393" s="57" t="s">
        <v>17</v>
      </c>
      <c r="V393" s="35"/>
      <c r="W393" s="30"/>
    </row>
    <row r="394" spans="1:23" s="6" customFormat="1" ht="30" customHeight="1" thickBot="1" x14ac:dyDescent="0.2">
      <c r="A394" s="84">
        <v>1</v>
      </c>
      <c r="B394" s="104" t="s">
        <v>341</v>
      </c>
      <c r="C394" s="85"/>
      <c r="D394" s="86"/>
      <c r="E394" s="85"/>
      <c r="F394" s="86"/>
      <c r="G394" s="85"/>
      <c r="H394" s="86"/>
      <c r="I394" s="85"/>
      <c r="J394" s="86"/>
      <c r="K394" s="28"/>
      <c r="L394" s="84">
        <v>15</v>
      </c>
      <c r="M394" s="104" t="s">
        <v>354</v>
      </c>
      <c r="N394" s="85"/>
      <c r="O394" s="86"/>
      <c r="P394" s="85"/>
      <c r="Q394" s="86"/>
      <c r="R394" s="85"/>
      <c r="S394" s="86"/>
      <c r="T394" s="85"/>
      <c r="U394" s="86"/>
      <c r="V394" s="27"/>
      <c r="W394" s="28"/>
    </row>
    <row r="395" spans="1:23" s="6" customFormat="1" ht="30" customHeight="1" thickTop="1" x14ac:dyDescent="0.15">
      <c r="A395" s="73">
        <v>2</v>
      </c>
      <c r="B395" s="97" t="s">
        <v>342</v>
      </c>
      <c r="C395" s="74"/>
      <c r="D395" s="75"/>
      <c r="E395" s="74"/>
      <c r="F395" s="75"/>
      <c r="G395" s="74"/>
      <c r="H395" s="75"/>
      <c r="I395" s="74"/>
      <c r="J395" s="75"/>
      <c r="K395" s="28"/>
      <c r="L395" s="91">
        <v>16</v>
      </c>
      <c r="M395" s="97" t="s">
        <v>355</v>
      </c>
      <c r="N395" s="74"/>
      <c r="O395" s="75"/>
      <c r="P395" s="74"/>
      <c r="Q395" s="75"/>
      <c r="R395" s="74"/>
      <c r="S395" s="75"/>
      <c r="T395" s="74"/>
      <c r="U395" s="75"/>
      <c r="V395" s="27"/>
      <c r="W395" s="28"/>
    </row>
    <row r="396" spans="1:23" s="6" customFormat="1" ht="30" customHeight="1" x14ac:dyDescent="0.15">
      <c r="A396" s="54">
        <v>3</v>
      </c>
      <c r="B396" s="98" t="s">
        <v>343</v>
      </c>
      <c r="C396" s="46"/>
      <c r="D396" s="49"/>
      <c r="E396" s="46"/>
      <c r="F396" s="49"/>
      <c r="G396" s="46"/>
      <c r="H396" s="49"/>
      <c r="I396" s="46"/>
      <c r="J396" s="49"/>
      <c r="K396" s="28"/>
      <c r="L396" s="56"/>
      <c r="M396" s="98"/>
      <c r="N396" s="46"/>
      <c r="O396" s="49"/>
      <c r="P396" s="46"/>
      <c r="Q396" s="49"/>
      <c r="R396" s="46"/>
      <c r="S396" s="49"/>
      <c r="T396" s="46"/>
      <c r="U396" s="49"/>
      <c r="V396" s="27"/>
      <c r="W396" s="28"/>
    </row>
    <row r="397" spans="1:23" s="6" customFormat="1" ht="30" customHeight="1" x14ac:dyDescent="0.15">
      <c r="A397" s="54">
        <v>4</v>
      </c>
      <c r="B397" s="98" t="s">
        <v>344</v>
      </c>
      <c r="C397" s="46"/>
      <c r="D397" s="49"/>
      <c r="E397" s="46"/>
      <c r="F397" s="49"/>
      <c r="G397" s="46"/>
      <c r="H397" s="49"/>
      <c r="I397" s="46"/>
      <c r="J397" s="49"/>
      <c r="K397" s="28"/>
      <c r="L397" s="56"/>
      <c r="M397" s="98"/>
      <c r="N397" s="46"/>
      <c r="O397" s="49"/>
      <c r="P397" s="46"/>
      <c r="Q397" s="49"/>
      <c r="R397" s="46"/>
      <c r="S397" s="49"/>
      <c r="T397" s="46"/>
      <c r="U397" s="49"/>
      <c r="V397" s="27"/>
      <c r="W397" s="28"/>
    </row>
    <row r="398" spans="1:23" s="6" customFormat="1" ht="30" customHeight="1" x14ac:dyDescent="0.15">
      <c r="A398" s="54">
        <v>5</v>
      </c>
      <c r="B398" s="98" t="s">
        <v>345</v>
      </c>
      <c r="C398" s="46"/>
      <c r="D398" s="49"/>
      <c r="E398" s="46"/>
      <c r="F398" s="49"/>
      <c r="G398" s="46"/>
      <c r="H398" s="49"/>
      <c r="I398" s="46"/>
      <c r="J398" s="49"/>
      <c r="K398" s="28"/>
      <c r="L398" s="56"/>
      <c r="M398" s="98"/>
      <c r="N398" s="46"/>
      <c r="O398" s="49"/>
      <c r="P398" s="46"/>
      <c r="Q398" s="49"/>
      <c r="R398" s="46"/>
      <c r="S398" s="49"/>
      <c r="T398" s="46"/>
      <c r="U398" s="49"/>
      <c r="V398" s="27"/>
      <c r="W398" s="28"/>
    </row>
    <row r="399" spans="1:23" s="6" customFormat="1" ht="30" customHeight="1" x14ac:dyDescent="0.15">
      <c r="A399" s="54">
        <v>6</v>
      </c>
      <c r="B399" s="98" t="s">
        <v>346</v>
      </c>
      <c r="C399" s="46"/>
      <c r="D399" s="49"/>
      <c r="E399" s="46"/>
      <c r="F399" s="49"/>
      <c r="G399" s="46"/>
      <c r="H399" s="49"/>
      <c r="I399" s="46"/>
      <c r="J399" s="49"/>
      <c r="K399" s="28"/>
      <c r="L399" s="56"/>
      <c r="M399" s="106"/>
      <c r="N399" s="46"/>
      <c r="O399" s="49"/>
      <c r="P399" s="46"/>
      <c r="Q399" s="49"/>
      <c r="R399" s="46"/>
      <c r="S399" s="49"/>
      <c r="T399" s="46"/>
      <c r="U399" s="49"/>
      <c r="V399" s="27"/>
      <c r="W399" s="28"/>
    </row>
    <row r="400" spans="1:23" s="6" customFormat="1" ht="30" customHeight="1" thickBot="1" x14ac:dyDescent="0.2">
      <c r="A400" s="54">
        <v>7</v>
      </c>
      <c r="B400" s="98" t="s">
        <v>347</v>
      </c>
      <c r="C400" s="46"/>
      <c r="D400" s="49"/>
      <c r="E400" s="46"/>
      <c r="F400" s="49"/>
      <c r="G400" s="46"/>
      <c r="H400" s="49"/>
      <c r="I400" s="46"/>
      <c r="J400" s="49"/>
      <c r="K400" s="28"/>
      <c r="L400" s="55"/>
      <c r="M400" s="101"/>
      <c r="N400" s="47"/>
      <c r="O400" s="50"/>
      <c r="P400" s="47"/>
      <c r="Q400" s="50"/>
      <c r="R400" s="47"/>
      <c r="S400" s="50"/>
      <c r="T400" s="47"/>
      <c r="U400" s="50"/>
      <c r="V400" s="27"/>
      <c r="W400" s="28"/>
    </row>
    <row r="401" spans="1:23" s="6" customFormat="1" ht="30" customHeight="1" thickBot="1" x14ac:dyDescent="0.2">
      <c r="A401" s="54">
        <v>8</v>
      </c>
      <c r="B401" s="98" t="s">
        <v>348</v>
      </c>
      <c r="C401" s="46"/>
      <c r="D401" s="49"/>
      <c r="E401" s="46"/>
      <c r="F401" s="49"/>
      <c r="G401" s="46"/>
      <c r="H401" s="49"/>
      <c r="I401" s="46"/>
      <c r="J401" s="49"/>
      <c r="K401" s="28"/>
      <c r="L401" s="90"/>
      <c r="M401" s="127"/>
      <c r="N401" s="128"/>
      <c r="O401" s="128"/>
      <c r="P401" s="128"/>
      <c r="Q401" s="128"/>
      <c r="R401" s="128"/>
      <c r="S401" s="128"/>
      <c r="T401" s="128"/>
      <c r="U401" s="128"/>
      <c r="V401" s="28"/>
      <c r="W401" s="28"/>
    </row>
    <row r="402" spans="1:23" s="6" customFormat="1" ht="30" customHeight="1" x14ac:dyDescent="0.15">
      <c r="A402" s="54">
        <v>9</v>
      </c>
      <c r="B402" s="99" t="s">
        <v>558</v>
      </c>
      <c r="C402" s="46"/>
      <c r="D402" s="49"/>
      <c r="E402" s="46"/>
      <c r="F402" s="49"/>
      <c r="G402" s="46"/>
      <c r="H402" s="49"/>
      <c r="I402" s="46"/>
      <c r="J402" s="49"/>
      <c r="K402" s="28"/>
      <c r="L402" s="83"/>
      <c r="M402" s="65" t="s">
        <v>19</v>
      </c>
      <c r="N402" s="200" t="s">
        <v>590</v>
      </c>
      <c r="O402" s="198" t="s">
        <v>591</v>
      </c>
      <c r="P402" s="200" t="s">
        <v>592</v>
      </c>
      <c r="Q402" s="199" t="s">
        <v>588</v>
      </c>
      <c r="R402" s="200" t="s">
        <v>593</v>
      </c>
      <c r="S402" s="201" t="s">
        <v>588</v>
      </c>
      <c r="T402" s="51" t="s">
        <v>32</v>
      </c>
      <c r="U402" s="52" t="s">
        <v>16</v>
      </c>
      <c r="V402" s="28"/>
      <c r="W402" s="28"/>
    </row>
    <row r="403" spans="1:23" s="6" customFormat="1" ht="30" customHeight="1" x14ac:dyDescent="0.15">
      <c r="A403" s="54">
        <v>10</v>
      </c>
      <c r="B403" s="98" t="s">
        <v>349</v>
      </c>
      <c r="C403" s="46"/>
      <c r="D403" s="49"/>
      <c r="E403" s="46"/>
      <c r="F403" s="49"/>
      <c r="G403" s="46"/>
      <c r="H403" s="49"/>
      <c r="I403" s="46"/>
      <c r="J403" s="49"/>
      <c r="K403" s="28"/>
      <c r="L403" s="87"/>
      <c r="M403" s="102" t="s">
        <v>12</v>
      </c>
      <c r="N403" s="58">
        <f>COUNTIF($C$394,"〇")</f>
        <v>0</v>
      </c>
      <c r="O403" s="59">
        <f>COUNTIF($D$394,"〇")</f>
        <v>0</v>
      </c>
      <c r="P403" s="58">
        <f>COUNTIF($E$394,"〇")</f>
        <v>0</v>
      </c>
      <c r="Q403" s="59">
        <f>COUNTIF($F$394,"〇")</f>
        <v>0</v>
      </c>
      <c r="R403" s="58">
        <f>COUNTIF($G$394,"〇")</f>
        <v>0</v>
      </c>
      <c r="S403" s="59">
        <f>COUNTIF($H$394,"〇")</f>
        <v>0</v>
      </c>
      <c r="T403" s="93">
        <f>COUNTIF($I$394:$I$407,"あり")+COUNTIF($T$394:$T$395,"あり")</f>
        <v>0</v>
      </c>
      <c r="U403" s="59">
        <f>COUNTIF($I$394:$I$407,"なし")+COUNTIF($T$394:$T$395,"なし")</f>
        <v>0</v>
      </c>
      <c r="V403" s="27"/>
      <c r="W403" s="28"/>
    </row>
    <row r="404" spans="1:23" s="6" customFormat="1" ht="30" customHeight="1" thickBot="1" x14ac:dyDescent="0.2">
      <c r="A404" s="76">
        <v>11</v>
      </c>
      <c r="B404" s="100" t="s">
        <v>350</v>
      </c>
      <c r="C404" s="77"/>
      <c r="D404" s="78"/>
      <c r="E404" s="77"/>
      <c r="F404" s="78"/>
      <c r="G404" s="77"/>
      <c r="H404" s="78"/>
      <c r="I404" s="77"/>
      <c r="J404" s="78"/>
      <c r="K404" s="28"/>
      <c r="L404" s="87"/>
      <c r="M404" s="102" t="s">
        <v>13</v>
      </c>
      <c r="N404" s="58">
        <f>COUNTIF($C$395:$C$404,"〇")</f>
        <v>0</v>
      </c>
      <c r="O404" s="59">
        <f>COUNTIF($D$395:$D$404,"〇")</f>
        <v>0</v>
      </c>
      <c r="P404" s="58">
        <f>COUNTIF($E$395:$E$404,"〇")</f>
        <v>0</v>
      </c>
      <c r="Q404" s="59">
        <f>COUNTIF($F$395:$F$404,"〇")</f>
        <v>0</v>
      </c>
      <c r="R404" s="58">
        <f>COUNTIF($G$395:$G$404,"〇")</f>
        <v>0</v>
      </c>
      <c r="S404" s="59">
        <f>COUNTIF($H$395:$H$404,"〇")+COUNTIF($S$269:$S$270,"〇")</f>
        <v>0</v>
      </c>
      <c r="T404" s="61" t="s">
        <v>34</v>
      </c>
      <c r="U404" s="62">
        <f>COUNTIF($J$394:$J$407,"使用")+COUNTIF($U$394:$U$395,"使用")</f>
        <v>0</v>
      </c>
      <c r="V404" s="27"/>
      <c r="W404" s="28"/>
    </row>
    <row r="405" spans="1:23" s="6" customFormat="1" ht="30" customHeight="1" thickTop="1" x14ac:dyDescent="0.15">
      <c r="A405" s="73">
        <v>12</v>
      </c>
      <c r="B405" s="97" t="s">
        <v>351</v>
      </c>
      <c r="C405" s="74"/>
      <c r="D405" s="75"/>
      <c r="E405" s="74"/>
      <c r="F405" s="75"/>
      <c r="G405" s="74"/>
      <c r="H405" s="75"/>
      <c r="I405" s="74"/>
      <c r="J405" s="75"/>
      <c r="K405" s="28"/>
      <c r="L405" s="87"/>
      <c r="M405" s="102" t="s">
        <v>14</v>
      </c>
      <c r="N405" s="58">
        <f>COUNTIF($C$405:$C$407,"〇")+COUNTIF($N$394,"〇")</f>
        <v>0</v>
      </c>
      <c r="O405" s="59">
        <f>COUNTIF($D$405:$D$407,"〇")+COUNTIF($O$394,"〇")</f>
        <v>0</v>
      </c>
      <c r="P405" s="58">
        <f>COUNTIF($E$405:$E$407,"〇")+COUNTIF($P$394,"〇")</f>
        <v>0</v>
      </c>
      <c r="Q405" s="59">
        <f>COUNTIF($F$405:$F$407,"〇")+COUNTIF($Q$394,"〇")</f>
        <v>0</v>
      </c>
      <c r="R405" s="58">
        <f>COUNTIF($G$405:$G$407,"〇")+COUNTIF($R$394,"〇")</f>
        <v>0</v>
      </c>
      <c r="S405" s="59">
        <f>COUNTIF($H$405:$H$407,"〇")+COUNTIF($S$394,"〇")</f>
        <v>0</v>
      </c>
      <c r="T405" s="61" t="s">
        <v>35</v>
      </c>
      <c r="U405" s="62">
        <f>COUNTIF($J$394:$J$407,"不使用")+COUNTIF($U$394:$U$395,"不使用")</f>
        <v>0</v>
      </c>
      <c r="V405" s="27"/>
      <c r="W405" s="28"/>
    </row>
    <row r="406" spans="1:23" s="6" customFormat="1" ht="30" customHeight="1" thickBot="1" x14ac:dyDescent="0.2">
      <c r="A406" s="54">
        <v>13</v>
      </c>
      <c r="B406" s="98" t="s">
        <v>352</v>
      </c>
      <c r="C406" s="46"/>
      <c r="D406" s="49"/>
      <c r="E406" s="46"/>
      <c r="F406" s="49"/>
      <c r="G406" s="46"/>
      <c r="H406" s="49"/>
      <c r="I406" s="46"/>
      <c r="J406" s="49"/>
      <c r="K406" s="28"/>
      <c r="L406" s="87"/>
      <c r="M406" s="103" t="s">
        <v>15</v>
      </c>
      <c r="N406" s="70">
        <f>COUNTIF($N$395,"〇")</f>
        <v>0</v>
      </c>
      <c r="O406" s="71">
        <f>COUNTIF($O$395,"〇")</f>
        <v>0</v>
      </c>
      <c r="P406" s="70">
        <f>COUNTIF($P$395,"〇")</f>
        <v>0</v>
      </c>
      <c r="Q406" s="71">
        <f>COUNTIF($Q$395,"〇")</f>
        <v>0</v>
      </c>
      <c r="R406" s="70">
        <f>COUNTIF($R$395,"〇")</f>
        <v>0</v>
      </c>
      <c r="S406" s="72">
        <f>COUNTIF($S$395,"〇")</f>
        <v>0</v>
      </c>
      <c r="T406" s="63" t="s">
        <v>36</v>
      </c>
      <c r="U406" s="64">
        <f>COUNTIF($J$394:$J$407,"混合")+COUNTIF($U$394:$U$395,"混合")</f>
        <v>0</v>
      </c>
      <c r="V406" s="27"/>
      <c r="W406" s="28"/>
    </row>
    <row r="407" spans="1:23" s="6" customFormat="1" ht="30" customHeight="1" thickBot="1" x14ac:dyDescent="0.25">
      <c r="A407" s="55">
        <v>14</v>
      </c>
      <c r="B407" s="101" t="s">
        <v>353</v>
      </c>
      <c r="C407" s="47"/>
      <c r="D407" s="50"/>
      <c r="E407" s="47"/>
      <c r="F407" s="50"/>
      <c r="G407" s="47"/>
      <c r="H407" s="50"/>
      <c r="I407" s="47"/>
      <c r="J407" s="50"/>
      <c r="K407" s="28"/>
      <c r="L407" s="83"/>
      <c r="M407" s="129"/>
      <c r="Q407" s="44" t="s">
        <v>18</v>
      </c>
      <c r="V407" s="28"/>
      <c r="W407" s="28"/>
    </row>
    <row r="408" spans="1:23" s="1" customFormat="1" ht="24" customHeight="1" x14ac:dyDescent="0.15">
      <c r="A408" s="206" t="s">
        <v>6</v>
      </c>
      <c r="B408" s="206"/>
      <c r="C408" s="206"/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67"/>
      <c r="W408" s="67"/>
    </row>
    <row r="409" spans="1:23" s="1" customFormat="1" ht="7.5" customHeight="1" thickBot="1" x14ac:dyDescent="0.2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7"/>
      <c r="W409" s="67"/>
    </row>
    <row r="410" spans="1:23" s="1" customFormat="1" ht="13.5" customHeight="1" x14ac:dyDescent="0.15">
      <c r="A410" s="32"/>
      <c r="B410" s="207" t="s">
        <v>356</v>
      </c>
      <c r="C410" s="208"/>
      <c r="D410" s="211" t="s">
        <v>8</v>
      </c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</row>
    <row r="411" spans="1:23" s="1" customFormat="1" ht="19.5" customHeight="1" thickBot="1" x14ac:dyDescent="0.2">
      <c r="A411" s="12"/>
      <c r="B411" s="209"/>
      <c r="C411" s="210"/>
      <c r="D411" s="212"/>
      <c r="E411" s="13"/>
      <c r="F411" s="13"/>
      <c r="G411" s="68" t="s">
        <v>289</v>
      </c>
      <c r="H411" s="13"/>
      <c r="I411" s="13"/>
      <c r="J411" s="13"/>
      <c r="K411" s="13"/>
      <c r="L411" s="69" t="s">
        <v>5</v>
      </c>
      <c r="M411" s="13"/>
      <c r="N411" s="13"/>
      <c r="O411" s="13"/>
      <c r="P411" s="13"/>
      <c r="R411" s="43" t="s">
        <v>4</v>
      </c>
      <c r="S411" s="43"/>
      <c r="T411" s="31"/>
      <c r="U411" s="31"/>
      <c r="V411" s="13"/>
      <c r="W411" s="13"/>
    </row>
    <row r="412" spans="1:23" s="4" customFormat="1" ht="7.5" customHeight="1" thickBot="1" x14ac:dyDescent="0.2">
      <c r="A412" s="2"/>
      <c r="B412" s="3"/>
      <c r="C412" s="2"/>
      <c r="F412" s="11"/>
      <c r="Q412" s="16"/>
      <c r="R412" s="16"/>
      <c r="S412" s="16"/>
      <c r="T412" s="41"/>
      <c r="U412" s="41"/>
    </row>
    <row r="413" spans="1:23" s="5" customFormat="1" ht="14.25" customHeight="1" x14ac:dyDescent="0.15">
      <c r="A413" s="36"/>
      <c r="B413" s="37" t="s">
        <v>0</v>
      </c>
      <c r="C413" s="213" t="s">
        <v>2</v>
      </c>
      <c r="D413" s="214"/>
      <c r="E413" s="213" t="s">
        <v>1</v>
      </c>
      <c r="F413" s="214"/>
      <c r="G413" s="213" t="s">
        <v>3</v>
      </c>
      <c r="H413" s="214"/>
      <c r="I413" s="203" t="s">
        <v>9</v>
      </c>
      <c r="J413" s="204"/>
      <c r="K413" s="34"/>
      <c r="L413" s="36"/>
      <c r="M413" s="37" t="s">
        <v>0</v>
      </c>
      <c r="N413" s="213" t="s">
        <v>2</v>
      </c>
      <c r="O413" s="214"/>
      <c r="P413" s="213" t="s">
        <v>1</v>
      </c>
      <c r="Q413" s="214"/>
      <c r="R413" s="213" t="s">
        <v>3</v>
      </c>
      <c r="S413" s="214"/>
      <c r="T413" s="203" t="s">
        <v>9</v>
      </c>
      <c r="U413" s="204"/>
      <c r="V413" s="205"/>
      <c r="W413" s="202"/>
    </row>
    <row r="414" spans="1:23" s="5" customFormat="1" ht="30" customHeight="1" thickBot="1" x14ac:dyDescent="0.2">
      <c r="A414" s="38"/>
      <c r="B414" s="39" t="s">
        <v>7</v>
      </c>
      <c r="C414" s="196" t="s">
        <v>589</v>
      </c>
      <c r="D414" s="197" t="s">
        <v>587</v>
      </c>
      <c r="E414" s="196" t="s">
        <v>589</v>
      </c>
      <c r="F414" s="197" t="s">
        <v>587</v>
      </c>
      <c r="G414" s="196" t="s">
        <v>589</v>
      </c>
      <c r="H414" s="197" t="s">
        <v>587</v>
      </c>
      <c r="I414" s="42" t="s">
        <v>11</v>
      </c>
      <c r="J414" s="57" t="s">
        <v>17</v>
      </c>
      <c r="K414" s="30"/>
      <c r="L414" s="38"/>
      <c r="M414" s="39" t="s">
        <v>7</v>
      </c>
      <c r="N414" s="196" t="s">
        <v>589</v>
      </c>
      <c r="O414" s="197" t="s">
        <v>587</v>
      </c>
      <c r="P414" s="196" t="s">
        <v>589</v>
      </c>
      <c r="Q414" s="197" t="s">
        <v>587</v>
      </c>
      <c r="R414" s="196" t="s">
        <v>589</v>
      </c>
      <c r="S414" s="197" t="s">
        <v>587</v>
      </c>
      <c r="T414" s="42" t="s">
        <v>10</v>
      </c>
      <c r="U414" s="57" t="s">
        <v>17</v>
      </c>
      <c r="V414" s="35"/>
      <c r="W414" s="30"/>
    </row>
    <row r="415" spans="1:23" s="6" customFormat="1" ht="30" customHeight="1" x14ac:dyDescent="0.15">
      <c r="A415" s="53">
        <v>1</v>
      </c>
      <c r="B415" s="95" t="s">
        <v>357</v>
      </c>
      <c r="C415" s="45"/>
      <c r="D415" s="48"/>
      <c r="E415" s="45"/>
      <c r="F415" s="48"/>
      <c r="G415" s="45"/>
      <c r="H415" s="48"/>
      <c r="I415" s="45"/>
      <c r="J415" s="48"/>
      <c r="K415" s="28"/>
      <c r="L415" s="53">
        <v>17</v>
      </c>
      <c r="M415" s="95" t="s">
        <v>373</v>
      </c>
      <c r="N415" s="45"/>
      <c r="O415" s="48"/>
      <c r="P415" s="45"/>
      <c r="Q415" s="48"/>
      <c r="R415" s="45"/>
      <c r="S415" s="48"/>
      <c r="T415" s="45"/>
      <c r="U415" s="48"/>
      <c r="V415" s="27"/>
      <c r="W415" s="28"/>
    </row>
    <row r="416" spans="1:23" s="6" customFormat="1" ht="30" customHeight="1" thickBot="1" x14ac:dyDescent="0.2">
      <c r="A416" s="76">
        <v>2</v>
      </c>
      <c r="B416" s="96" t="s">
        <v>358</v>
      </c>
      <c r="C416" s="77"/>
      <c r="D416" s="78"/>
      <c r="E416" s="77"/>
      <c r="F416" s="78"/>
      <c r="G416" s="77"/>
      <c r="H416" s="78"/>
      <c r="I416" s="77"/>
      <c r="J416" s="78"/>
      <c r="K416" s="28"/>
      <c r="L416" s="92">
        <v>18</v>
      </c>
      <c r="M416" s="96" t="s">
        <v>374</v>
      </c>
      <c r="N416" s="77"/>
      <c r="O416" s="78"/>
      <c r="P416" s="77"/>
      <c r="Q416" s="78"/>
      <c r="R416" s="77"/>
      <c r="S416" s="78"/>
      <c r="T416" s="77"/>
      <c r="U416" s="78"/>
      <c r="V416" s="27"/>
      <c r="W416" s="28"/>
    </row>
    <row r="417" spans="1:23" s="6" customFormat="1" ht="30" customHeight="1" thickTop="1" x14ac:dyDescent="0.15">
      <c r="A417" s="73">
        <v>3</v>
      </c>
      <c r="B417" s="97" t="s">
        <v>359</v>
      </c>
      <c r="C417" s="74"/>
      <c r="D417" s="75"/>
      <c r="E417" s="74"/>
      <c r="F417" s="75"/>
      <c r="G417" s="74"/>
      <c r="H417" s="75"/>
      <c r="I417" s="74"/>
      <c r="J417" s="75"/>
      <c r="K417" s="28"/>
      <c r="L417" s="91">
        <v>19</v>
      </c>
      <c r="M417" s="97" t="s">
        <v>375</v>
      </c>
      <c r="N417" s="74"/>
      <c r="O417" s="75"/>
      <c r="P417" s="74"/>
      <c r="Q417" s="75"/>
      <c r="R417" s="74"/>
      <c r="S417" s="75"/>
      <c r="T417" s="74"/>
      <c r="U417" s="75"/>
      <c r="V417" s="27"/>
      <c r="W417" s="28"/>
    </row>
    <row r="418" spans="1:23" s="6" customFormat="1" ht="30" customHeight="1" x14ac:dyDescent="0.15">
      <c r="A418" s="54">
        <v>4</v>
      </c>
      <c r="B418" s="98" t="s">
        <v>360</v>
      </c>
      <c r="C418" s="46"/>
      <c r="D418" s="49"/>
      <c r="E418" s="46"/>
      <c r="F418" s="49"/>
      <c r="G418" s="46"/>
      <c r="H418" s="49"/>
      <c r="I418" s="46"/>
      <c r="J418" s="49"/>
      <c r="K418" s="28"/>
      <c r="L418" s="56">
        <v>20</v>
      </c>
      <c r="M418" s="98" t="s">
        <v>376</v>
      </c>
      <c r="N418" s="46"/>
      <c r="O418" s="49"/>
      <c r="P418" s="46"/>
      <c r="Q418" s="49"/>
      <c r="R418" s="46"/>
      <c r="S418" s="49"/>
      <c r="T418" s="46"/>
      <c r="U418" s="49"/>
      <c r="V418" s="27"/>
      <c r="W418" s="28"/>
    </row>
    <row r="419" spans="1:23" s="6" customFormat="1" ht="30" customHeight="1" x14ac:dyDescent="0.15">
      <c r="A419" s="54">
        <v>5</v>
      </c>
      <c r="B419" s="98" t="s">
        <v>361</v>
      </c>
      <c r="C419" s="46"/>
      <c r="D419" s="49"/>
      <c r="E419" s="46"/>
      <c r="F419" s="49"/>
      <c r="G419" s="46"/>
      <c r="H419" s="49"/>
      <c r="I419" s="46"/>
      <c r="J419" s="49"/>
      <c r="K419" s="28"/>
      <c r="L419" s="56">
        <v>21</v>
      </c>
      <c r="M419" s="98" t="s">
        <v>377</v>
      </c>
      <c r="N419" s="46"/>
      <c r="O419" s="49"/>
      <c r="P419" s="46"/>
      <c r="Q419" s="49"/>
      <c r="R419" s="46"/>
      <c r="S419" s="49"/>
      <c r="T419" s="46"/>
      <c r="U419" s="49"/>
      <c r="V419" s="27"/>
      <c r="W419" s="28"/>
    </row>
    <row r="420" spans="1:23" s="6" customFormat="1" ht="30" customHeight="1" x14ac:dyDescent="0.15">
      <c r="A420" s="54">
        <v>6</v>
      </c>
      <c r="B420" s="98" t="s">
        <v>362</v>
      </c>
      <c r="C420" s="46"/>
      <c r="D420" s="49"/>
      <c r="E420" s="46"/>
      <c r="F420" s="49"/>
      <c r="G420" s="46"/>
      <c r="H420" s="49"/>
      <c r="I420" s="46"/>
      <c r="J420" s="49"/>
      <c r="K420" s="28"/>
      <c r="L420" s="56">
        <v>22</v>
      </c>
      <c r="M420" s="106" t="s">
        <v>378</v>
      </c>
      <c r="N420" s="46"/>
      <c r="O420" s="49"/>
      <c r="P420" s="46"/>
      <c r="Q420" s="49"/>
      <c r="R420" s="46"/>
      <c r="S420" s="49"/>
      <c r="T420" s="46"/>
      <c r="U420" s="49"/>
      <c r="V420" s="27"/>
      <c r="W420" s="28"/>
    </row>
    <row r="421" spans="1:23" s="6" customFormat="1" ht="30" customHeight="1" x14ac:dyDescent="0.15">
      <c r="A421" s="54">
        <v>7</v>
      </c>
      <c r="B421" s="98" t="s">
        <v>363</v>
      </c>
      <c r="C421" s="46"/>
      <c r="D421" s="49"/>
      <c r="E421" s="46"/>
      <c r="F421" s="49"/>
      <c r="G421" s="46"/>
      <c r="H421" s="49"/>
      <c r="I421" s="46"/>
      <c r="J421" s="49"/>
      <c r="K421" s="28"/>
      <c r="L421" s="56">
        <v>23</v>
      </c>
      <c r="M421" s="106" t="s">
        <v>379</v>
      </c>
      <c r="N421" s="46"/>
      <c r="O421" s="49"/>
      <c r="P421" s="46"/>
      <c r="Q421" s="49"/>
      <c r="R421" s="46"/>
      <c r="S421" s="49"/>
      <c r="T421" s="46"/>
      <c r="U421" s="49"/>
      <c r="V421" s="27"/>
      <c r="W421" s="28"/>
    </row>
    <row r="422" spans="1:23" s="6" customFormat="1" ht="30" customHeight="1" x14ac:dyDescent="0.15">
      <c r="A422" s="54">
        <v>8</v>
      </c>
      <c r="B422" s="98" t="s">
        <v>364</v>
      </c>
      <c r="C422" s="46"/>
      <c r="D422" s="49"/>
      <c r="E422" s="46"/>
      <c r="F422" s="49"/>
      <c r="G422" s="46"/>
      <c r="H422" s="49"/>
      <c r="I422" s="46"/>
      <c r="J422" s="49"/>
      <c r="K422" s="28"/>
      <c r="L422" s="56">
        <v>24</v>
      </c>
      <c r="M422" s="106" t="s">
        <v>380</v>
      </c>
      <c r="N422" s="46"/>
      <c r="O422" s="49"/>
      <c r="P422" s="46"/>
      <c r="Q422" s="49"/>
      <c r="R422" s="46"/>
      <c r="S422" s="49"/>
      <c r="T422" s="46"/>
      <c r="U422" s="49"/>
      <c r="V422" s="27"/>
      <c r="W422" s="28"/>
    </row>
    <row r="423" spans="1:23" s="6" customFormat="1" ht="30" customHeight="1" thickBot="1" x14ac:dyDescent="0.2">
      <c r="A423" s="54">
        <v>9</v>
      </c>
      <c r="B423" s="98" t="s">
        <v>365</v>
      </c>
      <c r="C423" s="46"/>
      <c r="D423" s="49"/>
      <c r="E423" s="46"/>
      <c r="F423" s="49"/>
      <c r="G423" s="46"/>
      <c r="H423" s="49"/>
      <c r="I423" s="46"/>
      <c r="J423" s="49"/>
      <c r="K423" s="28"/>
      <c r="L423" s="55"/>
      <c r="M423" s="101"/>
      <c r="N423" s="47"/>
      <c r="O423" s="50"/>
      <c r="P423" s="47"/>
      <c r="Q423" s="50"/>
      <c r="R423" s="47"/>
      <c r="S423" s="50"/>
      <c r="T423" s="47"/>
      <c r="U423" s="50"/>
      <c r="V423" s="27"/>
      <c r="W423" s="28"/>
    </row>
    <row r="424" spans="1:23" s="6" customFormat="1" ht="30" customHeight="1" thickBot="1" x14ac:dyDescent="0.2">
      <c r="A424" s="54">
        <v>10</v>
      </c>
      <c r="B424" s="98" t="s">
        <v>366</v>
      </c>
      <c r="C424" s="46"/>
      <c r="D424" s="49"/>
      <c r="E424" s="46"/>
      <c r="F424" s="49"/>
      <c r="G424" s="46"/>
      <c r="H424" s="49"/>
      <c r="I424" s="46"/>
      <c r="J424" s="49"/>
      <c r="K424" s="28"/>
      <c r="L424" s="90"/>
      <c r="M424" s="127"/>
      <c r="N424" s="128"/>
      <c r="O424" s="128"/>
      <c r="P424" s="128"/>
      <c r="Q424" s="128"/>
      <c r="R424" s="128"/>
      <c r="S424" s="128"/>
      <c r="T424" s="128"/>
      <c r="U424" s="128"/>
      <c r="V424" s="28"/>
      <c r="W424" s="28"/>
    </row>
    <row r="425" spans="1:23" s="6" customFormat="1" ht="30" customHeight="1" x14ac:dyDescent="0.15">
      <c r="A425" s="54">
        <v>11</v>
      </c>
      <c r="B425" s="98" t="s">
        <v>367</v>
      </c>
      <c r="C425" s="46"/>
      <c r="D425" s="49"/>
      <c r="E425" s="46"/>
      <c r="F425" s="49"/>
      <c r="G425" s="46"/>
      <c r="H425" s="49"/>
      <c r="I425" s="46"/>
      <c r="J425" s="49"/>
      <c r="K425" s="28"/>
      <c r="L425" s="83"/>
      <c r="M425" s="65" t="s">
        <v>19</v>
      </c>
      <c r="N425" s="200" t="s">
        <v>590</v>
      </c>
      <c r="O425" s="198" t="s">
        <v>591</v>
      </c>
      <c r="P425" s="200" t="s">
        <v>592</v>
      </c>
      <c r="Q425" s="199" t="s">
        <v>588</v>
      </c>
      <c r="R425" s="200" t="s">
        <v>593</v>
      </c>
      <c r="S425" s="201" t="s">
        <v>588</v>
      </c>
      <c r="T425" s="51" t="s">
        <v>32</v>
      </c>
      <c r="U425" s="52" t="s">
        <v>16</v>
      </c>
      <c r="V425" s="28"/>
      <c r="W425" s="28"/>
    </row>
    <row r="426" spans="1:23" s="6" customFormat="1" ht="30" customHeight="1" x14ac:dyDescent="0.15">
      <c r="A426" s="54">
        <v>12</v>
      </c>
      <c r="B426" s="98" t="s">
        <v>368</v>
      </c>
      <c r="C426" s="46"/>
      <c r="D426" s="49"/>
      <c r="E426" s="46"/>
      <c r="F426" s="49"/>
      <c r="G426" s="46"/>
      <c r="H426" s="49"/>
      <c r="I426" s="46"/>
      <c r="J426" s="49"/>
      <c r="K426" s="28"/>
      <c r="L426" s="87"/>
      <c r="M426" s="102" t="s">
        <v>12</v>
      </c>
      <c r="N426" s="58">
        <f>COUNTIF($C$415:$C$416,"〇")</f>
        <v>0</v>
      </c>
      <c r="O426" s="59">
        <f>COUNTIF($D$415:$D$416,"〇")</f>
        <v>0</v>
      </c>
      <c r="P426" s="58">
        <f>COUNTIF($E$415:$E$416,"〇")</f>
        <v>0</v>
      </c>
      <c r="Q426" s="59">
        <f>COUNTIF($F$415:$F$416,"〇")</f>
        <v>0</v>
      </c>
      <c r="R426" s="58">
        <f>COUNTIF($G$415:$G$416,"〇")</f>
        <v>0</v>
      </c>
      <c r="S426" s="59">
        <f>COUNTIF($H$415:$H$416,"〇")</f>
        <v>0</v>
      </c>
      <c r="T426" s="93">
        <f>COUNTIF($I$415:$I$430,"あり")+COUNTIF($T$415:$T$422,"あり")</f>
        <v>0</v>
      </c>
      <c r="U426" s="59">
        <f>COUNTIF($I$415:$I$430,"なし")+COUNTIF($T$415:$T$422,"なし")</f>
        <v>0</v>
      </c>
      <c r="V426" s="27"/>
      <c r="W426" s="28"/>
    </row>
    <row r="427" spans="1:23" s="6" customFormat="1" ht="30" customHeight="1" x14ac:dyDescent="0.15">
      <c r="A427" s="54">
        <v>13</v>
      </c>
      <c r="B427" s="99" t="s">
        <v>369</v>
      </c>
      <c r="C427" s="46"/>
      <c r="D427" s="49"/>
      <c r="E427" s="46"/>
      <c r="F427" s="49"/>
      <c r="G427" s="46"/>
      <c r="H427" s="49"/>
      <c r="I427" s="46"/>
      <c r="J427" s="49"/>
      <c r="K427" s="28"/>
      <c r="L427" s="87"/>
      <c r="M427" s="102" t="s">
        <v>13</v>
      </c>
      <c r="N427" s="58">
        <f>COUNTIF($C$417:$C$430,"〇")+COUNTIF($N$417:$N$422,"〇")</f>
        <v>0</v>
      </c>
      <c r="O427" s="59">
        <f>COUNTIF($D$417:$D$430,"〇")+COUNTIF($O$417:$O$422,"〇")</f>
        <v>0</v>
      </c>
      <c r="P427" s="58">
        <f>COUNTIF($E$417:$E$430,"〇")+COUNTIF($P$417:$P$422,"〇")</f>
        <v>0</v>
      </c>
      <c r="Q427" s="59">
        <f>COUNTIF($F$417:$F$430,"〇")+COUNTIF($Q$417:$Q$422,"〇")</f>
        <v>0</v>
      </c>
      <c r="R427" s="58">
        <f>COUNTIF($G$417:$G$430,"〇")+COUNTIF($R$417:$R$422,"〇")</f>
        <v>0</v>
      </c>
      <c r="S427" s="59">
        <f>COUNTIF($H$417:$H$430,"〇")+COUNTIF($S$417:$S$422,"〇")</f>
        <v>0</v>
      </c>
      <c r="T427" s="61" t="s">
        <v>34</v>
      </c>
      <c r="U427" s="62">
        <f>COUNTIF($J$415:$J$430,"使用")+COUNTIF($U$415:$U$422,"使用")</f>
        <v>0</v>
      </c>
      <c r="V427" s="27"/>
      <c r="W427" s="28"/>
    </row>
    <row r="428" spans="1:23" s="6" customFormat="1" ht="30" customHeight="1" x14ac:dyDescent="0.15">
      <c r="A428" s="54">
        <v>14</v>
      </c>
      <c r="B428" s="98" t="s">
        <v>370</v>
      </c>
      <c r="C428" s="46"/>
      <c r="D428" s="49"/>
      <c r="E428" s="46"/>
      <c r="F428" s="49"/>
      <c r="G428" s="46"/>
      <c r="H428" s="49"/>
      <c r="I428" s="46"/>
      <c r="J428" s="49"/>
      <c r="K428" s="28"/>
      <c r="L428" s="87"/>
      <c r="M428" s="102" t="s">
        <v>14</v>
      </c>
      <c r="N428" s="58">
        <f>COUNTIF($N$417:$N$422,"〇")</f>
        <v>0</v>
      </c>
      <c r="O428" s="59">
        <f>COUNTIF($O$417:$O$422,"〇")</f>
        <v>0</v>
      </c>
      <c r="P428" s="58">
        <f>COUNTIF($P$417:$P$422,"〇")</f>
        <v>0</v>
      </c>
      <c r="Q428" s="59">
        <f>COUNTIF($Q$417:$Q$422,"〇")</f>
        <v>0</v>
      </c>
      <c r="R428" s="58">
        <f>COUNTIF($R$417:$R$422,"〇")</f>
        <v>0</v>
      </c>
      <c r="S428" s="59">
        <f>COUNTIF($S$417:$S$422,"〇")</f>
        <v>0</v>
      </c>
      <c r="T428" s="61" t="s">
        <v>35</v>
      </c>
      <c r="U428" s="62">
        <f>COUNTIF($J$415:$J$430,"不使用")+COUNTIF($U$415:$U$422,"不使用")</f>
        <v>0</v>
      </c>
      <c r="V428" s="27"/>
      <c r="W428" s="28"/>
    </row>
    <row r="429" spans="1:23" s="6" customFormat="1" ht="30" customHeight="1" thickBot="1" x14ac:dyDescent="0.2">
      <c r="A429" s="54">
        <v>15</v>
      </c>
      <c r="B429" s="98" t="s">
        <v>371</v>
      </c>
      <c r="C429" s="46"/>
      <c r="D429" s="49"/>
      <c r="E429" s="46"/>
      <c r="F429" s="49"/>
      <c r="G429" s="46"/>
      <c r="H429" s="49"/>
      <c r="I429" s="46"/>
      <c r="J429" s="49"/>
      <c r="K429" s="28"/>
      <c r="L429" s="87"/>
      <c r="M429" s="103" t="s">
        <v>15</v>
      </c>
      <c r="N429" s="70"/>
      <c r="O429" s="71"/>
      <c r="P429" s="70"/>
      <c r="Q429" s="71"/>
      <c r="R429" s="70"/>
      <c r="S429" s="72"/>
      <c r="T429" s="63" t="s">
        <v>36</v>
      </c>
      <c r="U429" s="64">
        <f>COUNTIF($J$415:$J$430,"混合")+COUNTIF($U$415:$U$422,"混合")</f>
        <v>0</v>
      </c>
      <c r="V429" s="27"/>
      <c r="W429" s="28"/>
    </row>
    <row r="430" spans="1:23" s="6" customFormat="1" ht="30" customHeight="1" thickBot="1" x14ac:dyDescent="0.25">
      <c r="A430" s="55">
        <v>16</v>
      </c>
      <c r="B430" s="101" t="s">
        <v>372</v>
      </c>
      <c r="C430" s="47"/>
      <c r="D430" s="50"/>
      <c r="E430" s="47"/>
      <c r="F430" s="50"/>
      <c r="G430" s="47"/>
      <c r="H430" s="50"/>
      <c r="I430" s="47"/>
      <c r="J430" s="50"/>
      <c r="K430" s="28"/>
      <c r="L430" s="83"/>
      <c r="M430" s="129"/>
      <c r="Q430" s="44" t="s">
        <v>18</v>
      </c>
      <c r="V430" s="28"/>
      <c r="W430" s="28"/>
    </row>
    <row r="431" spans="1:23" s="1" customFormat="1" ht="24" customHeight="1" x14ac:dyDescent="0.15">
      <c r="A431" s="206" t="s">
        <v>6</v>
      </c>
      <c r="B431" s="206"/>
      <c r="C431" s="206"/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67"/>
      <c r="W431" s="67"/>
    </row>
    <row r="432" spans="1:23" s="1" customFormat="1" ht="7.5" customHeight="1" thickBot="1" x14ac:dyDescent="0.2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7"/>
      <c r="W432" s="67"/>
    </row>
    <row r="433" spans="1:23" s="1" customFormat="1" ht="13.5" customHeight="1" x14ac:dyDescent="0.15">
      <c r="A433" s="32"/>
      <c r="B433" s="207" t="s">
        <v>381</v>
      </c>
      <c r="C433" s="208"/>
      <c r="D433" s="211" t="s">
        <v>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</row>
    <row r="434" spans="1:23" s="1" customFormat="1" ht="19.5" customHeight="1" thickBot="1" x14ac:dyDescent="0.2">
      <c r="A434" s="12"/>
      <c r="B434" s="209"/>
      <c r="C434" s="210"/>
      <c r="D434" s="212"/>
      <c r="E434" s="13"/>
      <c r="F434" s="13"/>
      <c r="G434" s="68" t="s">
        <v>69</v>
      </c>
      <c r="H434" s="13"/>
      <c r="I434" s="13"/>
      <c r="J434" s="13"/>
      <c r="K434" s="13"/>
      <c r="L434" s="69" t="s">
        <v>5</v>
      </c>
      <c r="M434" s="13"/>
      <c r="N434" s="13"/>
      <c r="O434" s="13"/>
      <c r="P434" s="13"/>
      <c r="R434" s="43" t="s">
        <v>4</v>
      </c>
      <c r="S434" s="43"/>
      <c r="T434" s="31"/>
      <c r="U434" s="31"/>
      <c r="V434" s="13"/>
      <c r="W434" s="13"/>
    </row>
    <row r="435" spans="1:23" s="4" customFormat="1" ht="7.5" customHeight="1" thickBot="1" x14ac:dyDescent="0.2">
      <c r="A435" s="2"/>
      <c r="B435" s="3"/>
      <c r="C435" s="2"/>
      <c r="F435" s="11"/>
      <c r="Q435" s="16"/>
      <c r="R435" s="16"/>
      <c r="S435" s="16"/>
      <c r="T435" s="41"/>
      <c r="U435" s="41"/>
    </row>
    <row r="436" spans="1:23" s="5" customFormat="1" ht="14.25" customHeight="1" x14ac:dyDescent="0.15">
      <c r="A436" s="36"/>
      <c r="B436" s="37" t="s">
        <v>0</v>
      </c>
      <c r="C436" s="213" t="s">
        <v>2</v>
      </c>
      <c r="D436" s="214"/>
      <c r="E436" s="213" t="s">
        <v>1</v>
      </c>
      <c r="F436" s="214"/>
      <c r="G436" s="213" t="s">
        <v>3</v>
      </c>
      <c r="H436" s="214"/>
      <c r="I436" s="203" t="s">
        <v>9</v>
      </c>
      <c r="J436" s="204"/>
      <c r="K436" s="34"/>
      <c r="L436" s="36"/>
      <c r="M436" s="37" t="s">
        <v>0</v>
      </c>
      <c r="N436" s="213" t="s">
        <v>2</v>
      </c>
      <c r="O436" s="214"/>
      <c r="P436" s="213" t="s">
        <v>1</v>
      </c>
      <c r="Q436" s="214"/>
      <c r="R436" s="213" t="s">
        <v>3</v>
      </c>
      <c r="S436" s="214"/>
      <c r="T436" s="203" t="s">
        <v>9</v>
      </c>
      <c r="U436" s="204"/>
      <c r="V436" s="205"/>
      <c r="W436" s="202"/>
    </row>
    <row r="437" spans="1:23" s="5" customFormat="1" ht="30" customHeight="1" thickBot="1" x14ac:dyDescent="0.2">
      <c r="A437" s="38"/>
      <c r="B437" s="39" t="s">
        <v>7</v>
      </c>
      <c r="C437" s="196" t="s">
        <v>589</v>
      </c>
      <c r="D437" s="197" t="s">
        <v>587</v>
      </c>
      <c r="E437" s="196" t="s">
        <v>589</v>
      </c>
      <c r="F437" s="197" t="s">
        <v>587</v>
      </c>
      <c r="G437" s="196" t="s">
        <v>589</v>
      </c>
      <c r="H437" s="197" t="s">
        <v>587</v>
      </c>
      <c r="I437" s="42" t="s">
        <v>11</v>
      </c>
      <c r="J437" s="57" t="s">
        <v>17</v>
      </c>
      <c r="K437" s="30"/>
      <c r="L437" s="38"/>
      <c r="M437" s="39" t="s">
        <v>7</v>
      </c>
      <c r="N437" s="196" t="s">
        <v>589</v>
      </c>
      <c r="O437" s="197" t="s">
        <v>587</v>
      </c>
      <c r="P437" s="196" t="s">
        <v>589</v>
      </c>
      <c r="Q437" s="197" t="s">
        <v>587</v>
      </c>
      <c r="R437" s="196" t="s">
        <v>589</v>
      </c>
      <c r="S437" s="197" t="s">
        <v>587</v>
      </c>
      <c r="T437" s="42" t="s">
        <v>10</v>
      </c>
      <c r="U437" s="57" t="s">
        <v>17</v>
      </c>
      <c r="V437" s="35"/>
      <c r="W437" s="30"/>
    </row>
    <row r="438" spans="1:23" s="6" customFormat="1" ht="30" customHeight="1" thickBot="1" x14ac:dyDescent="0.2">
      <c r="A438" s="84">
        <v>1</v>
      </c>
      <c r="B438" s="104" t="s">
        <v>382</v>
      </c>
      <c r="C438" s="85"/>
      <c r="D438" s="86"/>
      <c r="E438" s="85"/>
      <c r="F438" s="86"/>
      <c r="G438" s="85"/>
      <c r="H438" s="86"/>
      <c r="I438" s="85"/>
      <c r="J438" s="86"/>
      <c r="K438" s="28"/>
      <c r="L438" s="53">
        <v>15</v>
      </c>
      <c r="M438" s="95" t="s">
        <v>396</v>
      </c>
      <c r="N438" s="45"/>
      <c r="O438" s="48"/>
      <c r="P438" s="45"/>
      <c r="Q438" s="48"/>
      <c r="R438" s="45"/>
      <c r="S438" s="48"/>
      <c r="T438" s="45"/>
      <c r="U438" s="48"/>
      <c r="V438" s="27"/>
      <c r="W438" s="28"/>
    </row>
    <row r="439" spans="1:23" s="6" customFormat="1" ht="30" customHeight="1" thickTop="1" x14ac:dyDescent="0.15">
      <c r="A439" s="73">
        <v>2</v>
      </c>
      <c r="B439" s="97" t="s">
        <v>383</v>
      </c>
      <c r="C439" s="74"/>
      <c r="D439" s="75"/>
      <c r="E439" s="74"/>
      <c r="F439" s="75"/>
      <c r="G439" s="74"/>
      <c r="H439" s="75"/>
      <c r="I439" s="74"/>
      <c r="J439" s="75"/>
      <c r="K439" s="28"/>
      <c r="L439" s="56">
        <v>16</v>
      </c>
      <c r="M439" s="98" t="s">
        <v>397</v>
      </c>
      <c r="N439" s="46"/>
      <c r="O439" s="49"/>
      <c r="P439" s="46"/>
      <c r="Q439" s="49"/>
      <c r="R439" s="46"/>
      <c r="S439" s="49"/>
      <c r="T439" s="46"/>
      <c r="U439" s="49"/>
      <c r="V439" s="27"/>
      <c r="W439" s="28"/>
    </row>
    <row r="440" spans="1:23" s="6" customFormat="1" ht="30" customHeight="1" x14ac:dyDescent="0.15">
      <c r="A440" s="54">
        <v>3</v>
      </c>
      <c r="B440" s="98" t="s">
        <v>384</v>
      </c>
      <c r="C440" s="46"/>
      <c r="D440" s="49"/>
      <c r="E440" s="46"/>
      <c r="F440" s="49"/>
      <c r="G440" s="46"/>
      <c r="H440" s="49"/>
      <c r="I440" s="46"/>
      <c r="J440" s="49"/>
      <c r="K440" s="28"/>
      <c r="L440" s="56">
        <v>17</v>
      </c>
      <c r="M440" s="98" t="s">
        <v>398</v>
      </c>
      <c r="N440" s="46"/>
      <c r="O440" s="49"/>
      <c r="P440" s="46"/>
      <c r="Q440" s="49"/>
      <c r="R440" s="46"/>
      <c r="S440" s="49"/>
      <c r="T440" s="46"/>
      <c r="U440" s="49"/>
      <c r="V440" s="27"/>
      <c r="W440" s="28"/>
    </row>
    <row r="441" spans="1:23" s="6" customFormat="1" ht="30" customHeight="1" thickBot="1" x14ac:dyDescent="0.2">
      <c r="A441" s="54">
        <v>4</v>
      </c>
      <c r="B441" s="98" t="s">
        <v>385</v>
      </c>
      <c r="C441" s="46"/>
      <c r="D441" s="49"/>
      <c r="E441" s="46"/>
      <c r="F441" s="49"/>
      <c r="G441" s="46"/>
      <c r="H441" s="49"/>
      <c r="I441" s="46"/>
      <c r="J441" s="49"/>
      <c r="K441" s="28"/>
      <c r="L441" s="92">
        <v>18</v>
      </c>
      <c r="M441" s="96" t="s">
        <v>399</v>
      </c>
      <c r="N441" s="77"/>
      <c r="O441" s="78"/>
      <c r="P441" s="77"/>
      <c r="Q441" s="78"/>
      <c r="R441" s="77"/>
      <c r="S441" s="78"/>
      <c r="T441" s="77"/>
      <c r="U441" s="78"/>
      <c r="V441" s="27"/>
      <c r="W441" s="28"/>
    </row>
    <row r="442" spans="1:23" s="6" customFormat="1" ht="30" customHeight="1" thickTop="1" x14ac:dyDescent="0.15">
      <c r="A442" s="54">
        <v>5</v>
      </c>
      <c r="B442" s="98" t="s">
        <v>386</v>
      </c>
      <c r="C442" s="46"/>
      <c r="D442" s="49"/>
      <c r="E442" s="46"/>
      <c r="F442" s="49"/>
      <c r="G442" s="46"/>
      <c r="H442" s="49"/>
      <c r="I442" s="46"/>
      <c r="J442" s="49"/>
      <c r="K442" s="28"/>
      <c r="L442" s="91">
        <v>19</v>
      </c>
      <c r="M442" s="97" t="s">
        <v>400</v>
      </c>
      <c r="N442" s="74"/>
      <c r="O442" s="75"/>
      <c r="P442" s="74"/>
      <c r="Q442" s="75"/>
      <c r="R442" s="74"/>
      <c r="S442" s="75"/>
      <c r="T442" s="74"/>
      <c r="U442" s="75"/>
      <c r="V442" s="27"/>
      <c r="W442" s="28"/>
    </row>
    <row r="443" spans="1:23" s="6" customFormat="1" ht="30" customHeight="1" x14ac:dyDescent="0.15">
      <c r="A443" s="54">
        <v>6</v>
      </c>
      <c r="B443" s="98" t="s">
        <v>387</v>
      </c>
      <c r="C443" s="46"/>
      <c r="D443" s="49"/>
      <c r="E443" s="46"/>
      <c r="F443" s="49"/>
      <c r="G443" s="46"/>
      <c r="H443" s="49"/>
      <c r="I443" s="46"/>
      <c r="J443" s="49"/>
      <c r="K443" s="28"/>
      <c r="L443" s="56">
        <v>20</v>
      </c>
      <c r="M443" s="106" t="s">
        <v>401</v>
      </c>
      <c r="N443" s="46"/>
      <c r="O443" s="49"/>
      <c r="P443" s="46"/>
      <c r="Q443" s="49"/>
      <c r="R443" s="46"/>
      <c r="S443" s="49"/>
      <c r="T443" s="46"/>
      <c r="U443" s="49"/>
      <c r="V443" s="27"/>
      <c r="W443" s="28"/>
    </row>
    <row r="444" spans="1:23" s="6" customFormat="1" ht="30" customHeight="1" thickBot="1" x14ac:dyDescent="0.2">
      <c r="A444" s="54">
        <v>7</v>
      </c>
      <c r="B444" s="98" t="s">
        <v>388</v>
      </c>
      <c r="C444" s="46"/>
      <c r="D444" s="49"/>
      <c r="E444" s="46"/>
      <c r="F444" s="49"/>
      <c r="G444" s="46"/>
      <c r="H444" s="49"/>
      <c r="I444" s="46"/>
      <c r="J444" s="49"/>
      <c r="K444" s="28"/>
      <c r="L444" s="55"/>
      <c r="M444" s="101"/>
      <c r="N444" s="47"/>
      <c r="O444" s="50"/>
      <c r="P444" s="47"/>
      <c r="Q444" s="50"/>
      <c r="R444" s="47"/>
      <c r="S444" s="50"/>
      <c r="T444" s="47"/>
      <c r="U444" s="50"/>
      <c r="V444" s="27"/>
      <c r="W444" s="28"/>
    </row>
    <row r="445" spans="1:23" s="6" customFormat="1" ht="30" customHeight="1" thickBot="1" x14ac:dyDescent="0.2">
      <c r="A445" s="54">
        <v>8</v>
      </c>
      <c r="B445" s="98" t="s">
        <v>389</v>
      </c>
      <c r="C445" s="46"/>
      <c r="D445" s="49"/>
      <c r="E445" s="46"/>
      <c r="F445" s="49"/>
      <c r="G445" s="46"/>
      <c r="H445" s="49"/>
      <c r="I445" s="46"/>
      <c r="J445" s="49"/>
      <c r="K445" s="28"/>
      <c r="L445" s="90"/>
      <c r="M445" s="127"/>
      <c r="N445" s="128"/>
      <c r="O445" s="128"/>
      <c r="P445" s="128"/>
      <c r="Q445" s="128"/>
      <c r="R445" s="128"/>
      <c r="S445" s="128"/>
      <c r="T445" s="128"/>
      <c r="U445" s="128"/>
      <c r="V445" s="28"/>
      <c r="W445" s="28"/>
    </row>
    <row r="446" spans="1:23" s="6" customFormat="1" ht="30" customHeight="1" x14ac:dyDescent="0.15">
      <c r="A446" s="54">
        <v>9</v>
      </c>
      <c r="B446" s="98" t="s">
        <v>390</v>
      </c>
      <c r="C446" s="46"/>
      <c r="D446" s="49"/>
      <c r="E446" s="46"/>
      <c r="F446" s="49"/>
      <c r="G446" s="46"/>
      <c r="H446" s="49"/>
      <c r="I446" s="46"/>
      <c r="J446" s="49"/>
      <c r="K446" s="28"/>
      <c r="L446" s="83"/>
      <c r="M446" s="65" t="s">
        <v>19</v>
      </c>
      <c r="N446" s="200" t="s">
        <v>590</v>
      </c>
      <c r="O446" s="198" t="s">
        <v>591</v>
      </c>
      <c r="P446" s="200" t="s">
        <v>592</v>
      </c>
      <c r="Q446" s="199" t="s">
        <v>588</v>
      </c>
      <c r="R446" s="200" t="s">
        <v>593</v>
      </c>
      <c r="S446" s="201" t="s">
        <v>588</v>
      </c>
      <c r="T446" s="51" t="s">
        <v>32</v>
      </c>
      <c r="U446" s="52" t="s">
        <v>16</v>
      </c>
      <c r="V446" s="28"/>
      <c r="W446" s="28"/>
    </row>
    <row r="447" spans="1:23" s="6" customFormat="1" ht="30" customHeight="1" x14ac:dyDescent="0.15">
      <c r="A447" s="54">
        <v>10</v>
      </c>
      <c r="B447" s="98" t="s">
        <v>391</v>
      </c>
      <c r="C447" s="46"/>
      <c r="D447" s="49"/>
      <c r="E447" s="46"/>
      <c r="F447" s="49"/>
      <c r="G447" s="46"/>
      <c r="H447" s="49"/>
      <c r="I447" s="46"/>
      <c r="J447" s="49"/>
      <c r="K447" s="28"/>
      <c r="L447" s="87"/>
      <c r="M447" s="102" t="s">
        <v>12</v>
      </c>
      <c r="N447" s="58">
        <f>COUNTIF($C$438,"〇")</f>
        <v>0</v>
      </c>
      <c r="O447" s="59">
        <f>COUNTIF($D$438,"〇")</f>
        <v>0</v>
      </c>
      <c r="P447" s="58">
        <f>COUNTIF($E$438,"〇")</f>
        <v>0</v>
      </c>
      <c r="Q447" s="59">
        <f>COUNTIF($F$438,"〇")</f>
        <v>0</v>
      </c>
      <c r="R447" s="58">
        <f>COUNTIF($G$438,"〇")</f>
        <v>0</v>
      </c>
      <c r="S447" s="59">
        <f>COUNTIF($H$438,"〇")</f>
        <v>0</v>
      </c>
      <c r="T447" s="93">
        <f>COUNTIF($I$438:$I$451,"あり")+COUNTIF($T$438:$T$443,"あり")</f>
        <v>0</v>
      </c>
      <c r="U447" s="59">
        <f>COUNTIF($I$438:$I$451,"なし")+COUNTIF($T$438:$T$443,"なし")</f>
        <v>0</v>
      </c>
      <c r="V447" s="27"/>
      <c r="W447" s="28"/>
    </row>
    <row r="448" spans="1:23" s="6" customFormat="1" ht="30" customHeight="1" x14ac:dyDescent="0.15">
      <c r="A448" s="54">
        <v>11</v>
      </c>
      <c r="B448" s="99" t="s">
        <v>392</v>
      </c>
      <c r="C448" s="46"/>
      <c r="D448" s="49"/>
      <c r="E448" s="46"/>
      <c r="F448" s="49"/>
      <c r="G448" s="46"/>
      <c r="H448" s="49"/>
      <c r="I448" s="46"/>
      <c r="J448" s="49"/>
      <c r="K448" s="28"/>
      <c r="L448" s="87"/>
      <c r="M448" s="102" t="s">
        <v>13</v>
      </c>
      <c r="N448" s="58">
        <f>COUNTIF($C$439:$C$450,"〇")</f>
        <v>0</v>
      </c>
      <c r="O448" s="59">
        <f>COUNTIF($D$439:$D$450,"〇")</f>
        <v>0</v>
      </c>
      <c r="P448" s="58">
        <f>COUNTIF($E$439:$E$450,"〇")</f>
        <v>0</v>
      </c>
      <c r="Q448" s="59">
        <f>COUNTIF($F$439:$F$450,"〇")</f>
        <v>0</v>
      </c>
      <c r="R448" s="58">
        <f>COUNTIF($G$439:$G$450,"〇")</f>
        <v>0</v>
      </c>
      <c r="S448" s="59">
        <f>COUNTIF($H$439:$H$450,"〇")+COUNTIF($S$269:$S$270,"〇")</f>
        <v>0</v>
      </c>
      <c r="T448" s="61" t="s">
        <v>34</v>
      </c>
      <c r="U448" s="62">
        <f>COUNTIF($J$438:$J$451,"使用")+COUNTIF($U$438:$U$443,"使用")</f>
        <v>0</v>
      </c>
      <c r="V448" s="27"/>
      <c r="W448" s="28"/>
    </row>
    <row r="449" spans="1:23" s="6" customFormat="1" ht="30" customHeight="1" x14ac:dyDescent="0.15">
      <c r="A449" s="54">
        <v>12</v>
      </c>
      <c r="B449" s="98" t="s">
        <v>393</v>
      </c>
      <c r="C449" s="46"/>
      <c r="D449" s="49"/>
      <c r="E449" s="46"/>
      <c r="F449" s="49"/>
      <c r="G449" s="46"/>
      <c r="H449" s="49"/>
      <c r="I449" s="46"/>
      <c r="J449" s="49"/>
      <c r="K449" s="28"/>
      <c r="L449" s="87"/>
      <c r="M449" s="102" t="s">
        <v>14</v>
      </c>
      <c r="N449" s="58">
        <f>COUNTIF($C$451,"〇")+COUNTIF($N$438:$N$441,"〇")</f>
        <v>0</v>
      </c>
      <c r="O449" s="59">
        <f>COUNTIF($D$451,"〇")+COUNTIF($O$438:$O$441,"〇")</f>
        <v>0</v>
      </c>
      <c r="P449" s="58">
        <f>COUNTIF($E$451,"〇")+COUNTIF($P$438:$P$441,"〇")</f>
        <v>0</v>
      </c>
      <c r="Q449" s="59">
        <f>COUNTIF($F$451,"〇")+COUNTIF($Q$438:$Q$441,"〇")</f>
        <v>0</v>
      </c>
      <c r="R449" s="58">
        <f>COUNTIF($G$451,"〇")+COUNTIF($R$438:$R$441,"〇")</f>
        <v>0</v>
      </c>
      <c r="S449" s="59">
        <f>COUNTIF($H$451,"〇")+COUNTIF($S$438:$S$441,"〇")</f>
        <v>0</v>
      </c>
      <c r="T449" s="61" t="s">
        <v>35</v>
      </c>
      <c r="U449" s="62">
        <f>COUNTIF($J$438:$J$451,"不使用")+COUNTIF($U$438:$U$443,"不使用")</f>
        <v>0</v>
      </c>
      <c r="V449" s="27"/>
      <c r="W449" s="28"/>
    </row>
    <row r="450" spans="1:23" s="6" customFormat="1" ht="30" customHeight="1" thickBot="1" x14ac:dyDescent="0.2">
      <c r="A450" s="76">
        <v>13</v>
      </c>
      <c r="B450" s="96" t="s">
        <v>394</v>
      </c>
      <c r="C450" s="77"/>
      <c r="D450" s="78"/>
      <c r="E450" s="77"/>
      <c r="F450" s="78"/>
      <c r="G450" s="77"/>
      <c r="H450" s="78"/>
      <c r="I450" s="77"/>
      <c r="J450" s="78"/>
      <c r="K450" s="28"/>
      <c r="L450" s="87"/>
      <c r="M450" s="103" t="s">
        <v>15</v>
      </c>
      <c r="N450" s="70">
        <f>COUNTIF($N$442:$N$443,"〇")</f>
        <v>0</v>
      </c>
      <c r="O450" s="71">
        <f>COUNTIF($O$442:$O$443,"〇")</f>
        <v>0</v>
      </c>
      <c r="P450" s="70">
        <f>COUNTIF($P$442:$P$443,"〇")</f>
        <v>0</v>
      </c>
      <c r="Q450" s="71">
        <f>COUNTIF($Q$442:$Q$443,"〇")</f>
        <v>0</v>
      </c>
      <c r="R450" s="70">
        <f>COUNTIF($R$442:$R$443,"〇")</f>
        <v>0</v>
      </c>
      <c r="S450" s="72">
        <f>COUNTIF($S$442:$S$443,"〇")</f>
        <v>0</v>
      </c>
      <c r="T450" s="63" t="s">
        <v>36</v>
      </c>
      <c r="U450" s="64">
        <f>COUNTIF($J$438:$J$451,"混合")+COUNTIF($U$438:$U$443,"混合")</f>
        <v>0</v>
      </c>
      <c r="V450" s="27"/>
      <c r="W450" s="28"/>
    </row>
    <row r="451" spans="1:23" s="6" customFormat="1" ht="30" customHeight="1" thickTop="1" thickBot="1" x14ac:dyDescent="0.25">
      <c r="A451" s="113">
        <v>14</v>
      </c>
      <c r="B451" s="131" t="s">
        <v>395</v>
      </c>
      <c r="C451" s="40"/>
      <c r="D451" s="115"/>
      <c r="E451" s="40"/>
      <c r="F451" s="115"/>
      <c r="G451" s="40"/>
      <c r="H451" s="115"/>
      <c r="I451" s="40"/>
      <c r="J451" s="115"/>
      <c r="K451" s="28"/>
      <c r="L451" s="83"/>
      <c r="M451" s="129"/>
      <c r="Q451" s="44" t="s">
        <v>18</v>
      </c>
      <c r="V451" s="28"/>
      <c r="W451" s="28"/>
    </row>
    <row r="452" spans="1:23" s="1" customFormat="1" ht="24" customHeight="1" x14ac:dyDescent="0.15">
      <c r="A452" s="206" t="s">
        <v>6</v>
      </c>
      <c r="B452" s="206"/>
      <c r="C452" s="206"/>
      <c r="D452" s="206"/>
      <c r="E452" s="206"/>
      <c r="F452" s="206"/>
      <c r="G452" s="206"/>
      <c r="H452" s="206"/>
      <c r="I452" s="206"/>
      <c r="J452" s="206"/>
      <c r="K452" s="206"/>
      <c r="L452" s="206"/>
      <c r="M452" s="206"/>
      <c r="N452" s="206"/>
      <c r="O452" s="206"/>
      <c r="P452" s="206"/>
      <c r="Q452" s="206"/>
      <c r="R452" s="206"/>
      <c r="S452" s="206"/>
      <c r="T452" s="206"/>
      <c r="U452" s="206"/>
      <c r="V452" s="67"/>
      <c r="W452" s="67"/>
    </row>
    <row r="453" spans="1:23" s="1" customFormat="1" ht="7.5" customHeight="1" thickBot="1" x14ac:dyDescent="0.2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7"/>
      <c r="W453" s="67"/>
    </row>
    <row r="454" spans="1:23" s="1" customFormat="1" ht="13.5" customHeight="1" x14ac:dyDescent="0.15">
      <c r="A454" s="32"/>
      <c r="B454" s="207" t="s">
        <v>402</v>
      </c>
      <c r="C454" s="208"/>
      <c r="D454" s="211" t="s">
        <v>8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</row>
    <row r="455" spans="1:23" s="1" customFormat="1" ht="19.5" customHeight="1" thickBot="1" x14ac:dyDescent="0.2">
      <c r="A455" s="12"/>
      <c r="B455" s="209"/>
      <c r="C455" s="210"/>
      <c r="D455" s="212"/>
      <c r="E455" s="13"/>
      <c r="F455" s="13"/>
      <c r="G455" s="68" t="s">
        <v>421</v>
      </c>
      <c r="H455" s="13"/>
      <c r="I455" s="13"/>
      <c r="J455" s="13"/>
      <c r="K455" s="13"/>
      <c r="L455" s="69" t="s">
        <v>5</v>
      </c>
      <c r="M455" s="13"/>
      <c r="N455" s="13"/>
      <c r="O455" s="13"/>
      <c r="P455" s="13"/>
      <c r="R455" s="43" t="s">
        <v>4</v>
      </c>
      <c r="S455" s="43"/>
      <c r="T455" s="31"/>
      <c r="U455" s="31"/>
      <c r="V455" s="13"/>
      <c r="W455" s="13"/>
    </row>
    <row r="456" spans="1:23" s="4" customFormat="1" ht="7.5" customHeight="1" thickBot="1" x14ac:dyDescent="0.2">
      <c r="A456" s="2"/>
      <c r="B456" s="3"/>
      <c r="C456" s="2"/>
      <c r="F456" s="11"/>
      <c r="Q456" s="16"/>
      <c r="R456" s="16"/>
      <c r="S456" s="16"/>
      <c r="T456" s="41"/>
      <c r="U456" s="41"/>
    </row>
    <row r="457" spans="1:23" s="5" customFormat="1" ht="14.25" customHeight="1" x14ac:dyDescent="0.15">
      <c r="A457" s="36"/>
      <c r="B457" s="37" t="s">
        <v>0</v>
      </c>
      <c r="C457" s="213" t="s">
        <v>2</v>
      </c>
      <c r="D457" s="214"/>
      <c r="E457" s="213" t="s">
        <v>1</v>
      </c>
      <c r="F457" s="214"/>
      <c r="G457" s="213" t="s">
        <v>3</v>
      </c>
      <c r="H457" s="214"/>
      <c r="I457" s="203" t="s">
        <v>9</v>
      </c>
      <c r="J457" s="204"/>
      <c r="K457" s="34"/>
      <c r="L457" s="36"/>
      <c r="M457" s="37" t="s">
        <v>0</v>
      </c>
      <c r="N457" s="213" t="s">
        <v>2</v>
      </c>
      <c r="O457" s="214"/>
      <c r="P457" s="213" t="s">
        <v>1</v>
      </c>
      <c r="Q457" s="214"/>
      <c r="R457" s="213" t="s">
        <v>3</v>
      </c>
      <c r="S457" s="214"/>
      <c r="T457" s="203" t="s">
        <v>9</v>
      </c>
      <c r="U457" s="204"/>
      <c r="V457" s="205"/>
      <c r="W457" s="202"/>
    </row>
    <row r="458" spans="1:23" s="5" customFormat="1" ht="30" customHeight="1" thickBot="1" x14ac:dyDescent="0.2">
      <c r="A458" s="38"/>
      <c r="B458" s="39" t="s">
        <v>7</v>
      </c>
      <c r="C458" s="196" t="s">
        <v>589</v>
      </c>
      <c r="D458" s="197" t="s">
        <v>587</v>
      </c>
      <c r="E458" s="196" t="s">
        <v>589</v>
      </c>
      <c r="F458" s="197" t="s">
        <v>587</v>
      </c>
      <c r="G458" s="196" t="s">
        <v>589</v>
      </c>
      <c r="H458" s="197" t="s">
        <v>587</v>
      </c>
      <c r="I458" s="42" t="s">
        <v>11</v>
      </c>
      <c r="J458" s="57" t="s">
        <v>17</v>
      </c>
      <c r="K458" s="30"/>
      <c r="L458" s="38"/>
      <c r="M458" s="39" t="s">
        <v>7</v>
      </c>
      <c r="N458" s="196" t="s">
        <v>589</v>
      </c>
      <c r="O458" s="197" t="s">
        <v>587</v>
      </c>
      <c r="P458" s="196" t="s">
        <v>589</v>
      </c>
      <c r="Q458" s="197" t="s">
        <v>587</v>
      </c>
      <c r="R458" s="196" t="s">
        <v>589</v>
      </c>
      <c r="S458" s="197" t="s">
        <v>587</v>
      </c>
      <c r="T458" s="42" t="s">
        <v>10</v>
      </c>
      <c r="U458" s="57" t="s">
        <v>17</v>
      </c>
      <c r="V458" s="35"/>
      <c r="W458" s="30"/>
    </row>
    <row r="459" spans="1:23" s="6" customFormat="1" ht="30" customHeight="1" thickBot="1" x14ac:dyDescent="0.2">
      <c r="A459" s="84">
        <v>1</v>
      </c>
      <c r="B459" s="104" t="s">
        <v>403</v>
      </c>
      <c r="C459" s="85"/>
      <c r="D459" s="86"/>
      <c r="E459" s="85"/>
      <c r="F459" s="86"/>
      <c r="G459" s="85"/>
      <c r="H459" s="86"/>
      <c r="I459" s="85"/>
      <c r="J459" s="86"/>
      <c r="K459" s="28"/>
      <c r="L459" s="53">
        <v>15</v>
      </c>
      <c r="M459" s="95" t="s">
        <v>417</v>
      </c>
      <c r="N459" s="45"/>
      <c r="O459" s="48"/>
      <c r="P459" s="45"/>
      <c r="Q459" s="48"/>
      <c r="R459" s="45"/>
      <c r="S459" s="48"/>
      <c r="T459" s="45"/>
      <c r="U459" s="48"/>
      <c r="V459" s="27"/>
      <c r="W459" s="28"/>
    </row>
    <row r="460" spans="1:23" s="6" customFormat="1" ht="30" customHeight="1" thickTop="1" thickBot="1" x14ac:dyDescent="0.2">
      <c r="A460" s="73">
        <v>2</v>
      </c>
      <c r="B460" s="97" t="s">
        <v>404</v>
      </c>
      <c r="C460" s="74"/>
      <c r="D460" s="75"/>
      <c r="E460" s="74"/>
      <c r="F460" s="75"/>
      <c r="G460" s="74"/>
      <c r="H460" s="75"/>
      <c r="I460" s="74"/>
      <c r="J460" s="75"/>
      <c r="K460" s="28"/>
      <c r="L460" s="92">
        <v>16</v>
      </c>
      <c r="M460" s="96" t="s">
        <v>418</v>
      </c>
      <c r="N460" s="77"/>
      <c r="O460" s="78"/>
      <c r="P460" s="77"/>
      <c r="Q460" s="78"/>
      <c r="R460" s="77"/>
      <c r="S460" s="78"/>
      <c r="T460" s="77"/>
      <c r="U460" s="78"/>
      <c r="V460" s="27"/>
      <c r="W460" s="28"/>
    </row>
    <row r="461" spans="1:23" s="6" customFormat="1" ht="30" customHeight="1" thickTop="1" x14ac:dyDescent="0.15">
      <c r="A461" s="54">
        <v>3</v>
      </c>
      <c r="B461" s="98" t="s">
        <v>405</v>
      </c>
      <c r="C461" s="46"/>
      <c r="D461" s="49"/>
      <c r="E461" s="46"/>
      <c r="F461" s="49"/>
      <c r="G461" s="46"/>
      <c r="H461" s="49"/>
      <c r="I461" s="46"/>
      <c r="J461" s="49"/>
      <c r="K461" s="28"/>
      <c r="L461" s="91">
        <v>17</v>
      </c>
      <c r="M461" s="97" t="s">
        <v>419</v>
      </c>
      <c r="N461" s="74"/>
      <c r="O461" s="75"/>
      <c r="P461" s="74"/>
      <c r="Q461" s="75"/>
      <c r="R461" s="74"/>
      <c r="S461" s="75"/>
      <c r="T461" s="74"/>
      <c r="U461" s="75"/>
      <c r="V461" s="27"/>
      <c r="W461" s="28"/>
    </row>
    <row r="462" spans="1:23" s="6" customFormat="1" ht="30" customHeight="1" x14ac:dyDescent="0.15">
      <c r="A462" s="54">
        <v>4</v>
      </c>
      <c r="B462" s="98" t="s">
        <v>406</v>
      </c>
      <c r="C462" s="46"/>
      <c r="D462" s="49"/>
      <c r="E462" s="46"/>
      <c r="F462" s="49"/>
      <c r="G462" s="46"/>
      <c r="H462" s="49"/>
      <c r="I462" s="46"/>
      <c r="J462" s="49"/>
      <c r="K462" s="28"/>
      <c r="L462" s="56">
        <v>18</v>
      </c>
      <c r="M462" s="98" t="s">
        <v>420</v>
      </c>
      <c r="N462" s="46"/>
      <c r="O462" s="49"/>
      <c r="P462" s="46"/>
      <c r="Q462" s="49"/>
      <c r="R462" s="46"/>
      <c r="S462" s="49"/>
      <c r="T462" s="46"/>
      <c r="U462" s="49"/>
      <c r="V462" s="27"/>
      <c r="W462" s="28"/>
    </row>
    <row r="463" spans="1:23" s="6" customFormat="1" ht="30" customHeight="1" x14ac:dyDescent="0.15">
      <c r="A463" s="54">
        <v>5</v>
      </c>
      <c r="B463" s="98" t="s">
        <v>407</v>
      </c>
      <c r="C463" s="46"/>
      <c r="D463" s="49"/>
      <c r="E463" s="46"/>
      <c r="F463" s="49"/>
      <c r="G463" s="46"/>
      <c r="H463" s="49"/>
      <c r="I463" s="46"/>
      <c r="J463" s="49"/>
      <c r="K463" s="28"/>
      <c r="L463" s="56"/>
      <c r="M463" s="98"/>
      <c r="N463" s="46"/>
      <c r="O463" s="49"/>
      <c r="P463" s="46"/>
      <c r="Q463" s="49"/>
      <c r="R463" s="46"/>
      <c r="S463" s="49"/>
      <c r="T463" s="46"/>
      <c r="U463" s="49"/>
      <c r="V463" s="27"/>
      <c r="W463" s="28"/>
    </row>
    <row r="464" spans="1:23" s="6" customFormat="1" ht="30" customHeight="1" x14ac:dyDescent="0.15">
      <c r="A464" s="54">
        <v>6</v>
      </c>
      <c r="B464" s="98" t="s">
        <v>408</v>
      </c>
      <c r="C464" s="46"/>
      <c r="D464" s="49"/>
      <c r="E464" s="46"/>
      <c r="F464" s="49"/>
      <c r="G464" s="46"/>
      <c r="H464" s="49"/>
      <c r="I464" s="46"/>
      <c r="J464" s="49"/>
      <c r="K464" s="28"/>
      <c r="L464" s="56"/>
      <c r="M464" s="106"/>
      <c r="N464" s="46"/>
      <c r="O464" s="49"/>
      <c r="P464" s="46"/>
      <c r="Q464" s="49"/>
      <c r="R464" s="46"/>
      <c r="S464" s="49"/>
      <c r="T464" s="46"/>
      <c r="U464" s="49"/>
      <c r="V464" s="27"/>
      <c r="W464" s="28"/>
    </row>
    <row r="465" spans="1:23" s="6" customFormat="1" ht="30" customHeight="1" thickBot="1" x14ac:dyDescent="0.2">
      <c r="A465" s="54">
        <v>7</v>
      </c>
      <c r="B465" s="98" t="s">
        <v>409</v>
      </c>
      <c r="C465" s="46"/>
      <c r="D465" s="49"/>
      <c r="E465" s="46"/>
      <c r="F465" s="49"/>
      <c r="G465" s="46"/>
      <c r="H465" s="49"/>
      <c r="I465" s="46"/>
      <c r="J465" s="49"/>
      <c r="K465" s="28"/>
      <c r="L465" s="55"/>
      <c r="M465" s="101"/>
      <c r="N465" s="47"/>
      <c r="O465" s="50"/>
      <c r="P465" s="47"/>
      <c r="Q465" s="50"/>
      <c r="R465" s="47"/>
      <c r="S465" s="50"/>
      <c r="T465" s="47"/>
      <c r="U465" s="50"/>
      <c r="V465" s="27"/>
      <c r="W465" s="28"/>
    </row>
    <row r="466" spans="1:23" s="6" customFormat="1" ht="30" customHeight="1" thickBot="1" x14ac:dyDescent="0.2">
      <c r="A466" s="54">
        <v>8</v>
      </c>
      <c r="B466" s="98" t="s">
        <v>410</v>
      </c>
      <c r="C466" s="46"/>
      <c r="D466" s="49"/>
      <c r="E466" s="46"/>
      <c r="F466" s="49"/>
      <c r="G466" s="46"/>
      <c r="H466" s="49"/>
      <c r="I466" s="46"/>
      <c r="J466" s="49"/>
      <c r="K466" s="28"/>
      <c r="L466" s="90"/>
      <c r="M466" s="127"/>
      <c r="N466" s="128"/>
      <c r="O466" s="128"/>
      <c r="P466" s="128"/>
      <c r="Q466" s="128"/>
      <c r="R466" s="128"/>
      <c r="S466" s="128"/>
      <c r="T466" s="128"/>
      <c r="U466" s="128"/>
      <c r="V466" s="28"/>
      <c r="W466" s="28"/>
    </row>
    <row r="467" spans="1:23" s="6" customFormat="1" ht="30" customHeight="1" x14ac:dyDescent="0.15">
      <c r="A467" s="54">
        <v>9</v>
      </c>
      <c r="B467" s="98" t="s">
        <v>411</v>
      </c>
      <c r="C467" s="46"/>
      <c r="D467" s="49"/>
      <c r="E467" s="46"/>
      <c r="F467" s="49"/>
      <c r="G467" s="46"/>
      <c r="H467" s="49"/>
      <c r="I467" s="46"/>
      <c r="J467" s="49"/>
      <c r="K467" s="28"/>
      <c r="L467" s="83"/>
      <c r="M467" s="65" t="s">
        <v>19</v>
      </c>
      <c r="N467" s="200" t="s">
        <v>590</v>
      </c>
      <c r="O467" s="198" t="s">
        <v>591</v>
      </c>
      <c r="P467" s="200" t="s">
        <v>592</v>
      </c>
      <c r="Q467" s="199" t="s">
        <v>588</v>
      </c>
      <c r="R467" s="200" t="s">
        <v>593</v>
      </c>
      <c r="S467" s="201" t="s">
        <v>588</v>
      </c>
      <c r="T467" s="51" t="s">
        <v>32</v>
      </c>
      <c r="U467" s="52" t="s">
        <v>16</v>
      </c>
      <c r="V467" s="28"/>
      <c r="W467" s="28"/>
    </row>
    <row r="468" spans="1:23" s="6" customFormat="1" ht="30" customHeight="1" x14ac:dyDescent="0.15">
      <c r="A468" s="54">
        <v>10</v>
      </c>
      <c r="B468" s="98" t="s">
        <v>412</v>
      </c>
      <c r="C468" s="46"/>
      <c r="D468" s="49"/>
      <c r="E468" s="46"/>
      <c r="F468" s="49"/>
      <c r="G468" s="46"/>
      <c r="H468" s="49"/>
      <c r="I468" s="46"/>
      <c r="J468" s="49"/>
      <c r="K468" s="28"/>
      <c r="L468" s="87"/>
      <c r="M468" s="102" t="s">
        <v>12</v>
      </c>
      <c r="N468" s="58">
        <f>COUNTIF($C$459,"〇")</f>
        <v>0</v>
      </c>
      <c r="O468" s="59">
        <f>COUNTIF($D$459,"〇")</f>
        <v>0</v>
      </c>
      <c r="P468" s="58">
        <f>COUNTIF($E$459,"〇")</f>
        <v>0</v>
      </c>
      <c r="Q468" s="59">
        <f>COUNTIF($F$459,"〇")</f>
        <v>0</v>
      </c>
      <c r="R468" s="58">
        <f>COUNTIF($G$459,"〇")</f>
        <v>0</v>
      </c>
      <c r="S468" s="59">
        <f>COUNTIF($H$459,"〇")</f>
        <v>0</v>
      </c>
      <c r="T468" s="93">
        <f>COUNTIF($I$459:$I$472,"あり")+COUNTIF($T$459:$T$462,"あり")</f>
        <v>0</v>
      </c>
      <c r="U468" s="59">
        <f>COUNTIF($I$459:$I$472,"なし")+COUNTIF($T$459:$T$462,"なし")</f>
        <v>0</v>
      </c>
      <c r="V468" s="27"/>
      <c r="W468" s="28"/>
    </row>
    <row r="469" spans="1:23" s="6" customFormat="1" ht="30" customHeight="1" thickBot="1" x14ac:dyDescent="0.2">
      <c r="A469" s="76">
        <v>11</v>
      </c>
      <c r="B469" s="100" t="s">
        <v>413</v>
      </c>
      <c r="C469" s="77"/>
      <c r="D469" s="78"/>
      <c r="E469" s="77"/>
      <c r="F469" s="78"/>
      <c r="G469" s="77"/>
      <c r="H469" s="78"/>
      <c r="I469" s="77"/>
      <c r="J469" s="78"/>
      <c r="K469" s="28"/>
      <c r="L469" s="87"/>
      <c r="M469" s="102" t="s">
        <v>13</v>
      </c>
      <c r="N469" s="58">
        <f>COUNTIF($C$460:$C$469,"〇")</f>
        <v>0</v>
      </c>
      <c r="O469" s="59">
        <f>COUNTIF($D$460:$D$469,"〇")</f>
        <v>0</v>
      </c>
      <c r="P469" s="58">
        <f>COUNTIF($E$460:$E$469,"〇")</f>
        <v>0</v>
      </c>
      <c r="Q469" s="59">
        <f>COUNTIF($F$460:$F$469,"〇")</f>
        <v>0</v>
      </c>
      <c r="R469" s="58">
        <f>COUNTIF($G$460:$G$469,"〇")</f>
        <v>0</v>
      </c>
      <c r="S469" s="59">
        <f>COUNTIF($H$460:$H$469,"〇")+COUNTIF($S$269:$S$270,"〇")</f>
        <v>0</v>
      </c>
      <c r="T469" s="61" t="s">
        <v>34</v>
      </c>
      <c r="U469" s="62">
        <f>COUNTIF($J$459:$J$472,"使用")+COUNTIF($U$459:$U$462,"使用")</f>
        <v>0</v>
      </c>
      <c r="V469" s="27"/>
      <c r="W469" s="28"/>
    </row>
    <row r="470" spans="1:23" s="6" customFormat="1" ht="30" customHeight="1" thickTop="1" x14ac:dyDescent="0.15">
      <c r="A470" s="73">
        <v>12</v>
      </c>
      <c r="B470" s="97" t="s">
        <v>414</v>
      </c>
      <c r="C470" s="74"/>
      <c r="D470" s="75"/>
      <c r="E470" s="74"/>
      <c r="F470" s="75"/>
      <c r="G470" s="74"/>
      <c r="H470" s="75"/>
      <c r="I470" s="74"/>
      <c r="J470" s="75"/>
      <c r="K470" s="28"/>
      <c r="L470" s="87"/>
      <c r="M470" s="102" t="s">
        <v>14</v>
      </c>
      <c r="N470" s="58">
        <f>COUNTIF($C$470:$C$472,"〇")+COUNTIF($N$459:$N$460,"〇")</f>
        <v>0</v>
      </c>
      <c r="O470" s="59">
        <f>COUNTIF($D$470:$D$472,"〇")+COUNTIF($O$459:$O$460,"〇")</f>
        <v>0</v>
      </c>
      <c r="P470" s="58">
        <f>COUNTIF($E$470:$E$472,"〇")+COUNTIF($P$459:$P$460,"〇")</f>
        <v>0</v>
      </c>
      <c r="Q470" s="59">
        <f>COUNTIF($F$470:$F$472,"〇")+COUNTIF($Q$459:$Q$460,"〇")</f>
        <v>0</v>
      </c>
      <c r="R470" s="58">
        <f>COUNTIF($G$470:$G$472,"〇")+COUNTIF($R$459:$R$460,"〇")</f>
        <v>0</v>
      </c>
      <c r="S470" s="59">
        <f>COUNTIF($H$470:$H$472,"〇")+COUNTIF($S$459:$S$460,"〇")</f>
        <v>0</v>
      </c>
      <c r="T470" s="61" t="s">
        <v>35</v>
      </c>
      <c r="U470" s="62">
        <f>COUNTIF($J$459:$J$472,"不使用")+COUNTIF($U$459:$U$462,"不使用")</f>
        <v>0</v>
      </c>
      <c r="V470" s="27"/>
      <c r="W470" s="28"/>
    </row>
    <row r="471" spans="1:23" s="6" customFormat="1" ht="30" customHeight="1" thickBot="1" x14ac:dyDescent="0.2">
      <c r="A471" s="54">
        <v>13</v>
      </c>
      <c r="B471" s="98" t="s">
        <v>415</v>
      </c>
      <c r="C471" s="46"/>
      <c r="D471" s="49"/>
      <c r="E471" s="46"/>
      <c r="F471" s="49"/>
      <c r="G471" s="46"/>
      <c r="H471" s="49"/>
      <c r="I471" s="46"/>
      <c r="J471" s="49"/>
      <c r="K471" s="28"/>
      <c r="L471" s="87"/>
      <c r="M471" s="103" t="s">
        <v>15</v>
      </c>
      <c r="N471" s="70">
        <f>COUNTIF($N$461:$N$462,"〇")</f>
        <v>0</v>
      </c>
      <c r="O471" s="71">
        <f>COUNTIF($O$461:$O$462,"〇")</f>
        <v>0</v>
      </c>
      <c r="P471" s="70">
        <f>COUNTIF($P$461:$P$462,"〇")</f>
        <v>0</v>
      </c>
      <c r="Q471" s="71">
        <f>COUNTIF($Q$461:$Q$462,"〇")</f>
        <v>0</v>
      </c>
      <c r="R471" s="70">
        <f>COUNTIF($R$461:$R$462,"〇")</f>
        <v>0</v>
      </c>
      <c r="S471" s="72">
        <f>COUNTIF($S$461:$S$462,"〇")</f>
        <v>0</v>
      </c>
      <c r="T471" s="63" t="s">
        <v>36</v>
      </c>
      <c r="U471" s="64">
        <f>COUNTIF($J$459:$J$472,"混合")+COUNTIF($U$459:$U$462,"混合")</f>
        <v>0</v>
      </c>
      <c r="V471" s="27"/>
      <c r="W471" s="28"/>
    </row>
    <row r="472" spans="1:23" s="6" customFormat="1" ht="30" customHeight="1" thickBot="1" x14ac:dyDescent="0.25">
      <c r="A472" s="55">
        <v>14</v>
      </c>
      <c r="B472" s="101" t="s">
        <v>416</v>
      </c>
      <c r="C472" s="47"/>
      <c r="D472" s="50"/>
      <c r="E472" s="47"/>
      <c r="F472" s="50"/>
      <c r="G472" s="47"/>
      <c r="H472" s="50"/>
      <c r="I472" s="47"/>
      <c r="J472" s="50"/>
      <c r="K472" s="28"/>
      <c r="L472" s="83"/>
      <c r="M472" s="129"/>
      <c r="Q472" s="44" t="s">
        <v>18</v>
      </c>
      <c r="V472" s="28"/>
      <c r="W472" s="28"/>
    </row>
    <row r="473" spans="1:23" s="1" customFormat="1" ht="24" customHeight="1" x14ac:dyDescent="0.15">
      <c r="A473" s="206" t="s">
        <v>6</v>
      </c>
      <c r="B473" s="206"/>
      <c r="C473" s="206"/>
      <c r="D473" s="206"/>
      <c r="E473" s="206"/>
      <c r="F473" s="206"/>
      <c r="G473" s="206"/>
      <c r="H473" s="206"/>
      <c r="I473" s="206"/>
      <c r="J473" s="206"/>
      <c r="K473" s="206"/>
      <c r="L473" s="206"/>
      <c r="M473" s="206"/>
      <c r="N473" s="206"/>
      <c r="O473" s="206"/>
      <c r="P473" s="206"/>
      <c r="Q473" s="206"/>
      <c r="R473" s="206"/>
      <c r="S473" s="206"/>
      <c r="T473" s="206"/>
      <c r="U473" s="206"/>
      <c r="V473" s="67"/>
      <c r="W473" s="67"/>
    </row>
    <row r="474" spans="1:23" s="1" customFormat="1" ht="7.5" customHeight="1" thickBot="1" x14ac:dyDescent="0.2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7"/>
      <c r="W474" s="67"/>
    </row>
    <row r="475" spans="1:23" s="1" customFormat="1" ht="13.5" customHeight="1" x14ac:dyDescent="0.15">
      <c r="A475" s="32"/>
      <c r="B475" s="207" t="s">
        <v>442</v>
      </c>
      <c r="C475" s="208"/>
      <c r="D475" s="211" t="s">
        <v>8</v>
      </c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</row>
    <row r="476" spans="1:23" s="1" customFormat="1" ht="19.5" customHeight="1" thickBot="1" x14ac:dyDescent="0.2">
      <c r="A476" s="12"/>
      <c r="B476" s="209"/>
      <c r="C476" s="210"/>
      <c r="D476" s="212"/>
      <c r="E476" s="13"/>
      <c r="F476" s="13"/>
      <c r="G476" s="68" t="s">
        <v>443</v>
      </c>
      <c r="H476" s="13"/>
      <c r="I476" s="13"/>
      <c r="J476" s="13"/>
      <c r="K476" s="13"/>
      <c r="L476" s="69" t="s">
        <v>5</v>
      </c>
      <c r="M476" s="13"/>
      <c r="N476" s="13"/>
      <c r="O476" s="13"/>
      <c r="P476" s="13"/>
      <c r="R476" s="43" t="s">
        <v>4</v>
      </c>
      <c r="S476" s="43"/>
      <c r="T476" s="31"/>
      <c r="U476" s="31"/>
      <c r="V476" s="13"/>
      <c r="W476" s="13"/>
    </row>
    <row r="477" spans="1:23" s="4" customFormat="1" ht="7.5" customHeight="1" thickBot="1" x14ac:dyDescent="0.2">
      <c r="A477" s="2"/>
      <c r="B477" s="3"/>
      <c r="C477" s="2"/>
      <c r="F477" s="11"/>
      <c r="Q477" s="16"/>
      <c r="R477" s="16"/>
      <c r="S477" s="16"/>
      <c r="T477" s="41"/>
      <c r="U477" s="41"/>
    </row>
    <row r="478" spans="1:23" s="5" customFormat="1" ht="14.25" customHeight="1" x14ac:dyDescent="0.15">
      <c r="A478" s="36"/>
      <c r="B478" s="37" t="s">
        <v>0</v>
      </c>
      <c r="C478" s="213" t="s">
        <v>2</v>
      </c>
      <c r="D478" s="214"/>
      <c r="E478" s="213" t="s">
        <v>1</v>
      </c>
      <c r="F478" s="214"/>
      <c r="G478" s="213" t="s">
        <v>3</v>
      </c>
      <c r="H478" s="214"/>
      <c r="I478" s="203" t="s">
        <v>9</v>
      </c>
      <c r="J478" s="204"/>
      <c r="K478" s="34"/>
      <c r="L478" s="36"/>
      <c r="M478" s="37" t="s">
        <v>0</v>
      </c>
      <c r="N478" s="213" t="s">
        <v>2</v>
      </c>
      <c r="O478" s="214"/>
      <c r="P478" s="213" t="s">
        <v>1</v>
      </c>
      <c r="Q478" s="214"/>
      <c r="R478" s="213" t="s">
        <v>3</v>
      </c>
      <c r="S478" s="214"/>
      <c r="T478" s="203" t="s">
        <v>9</v>
      </c>
      <c r="U478" s="204"/>
      <c r="V478" s="205"/>
      <c r="W478" s="202"/>
    </row>
    <row r="479" spans="1:23" s="5" customFormat="1" ht="30" customHeight="1" thickBot="1" x14ac:dyDescent="0.2">
      <c r="A479" s="38"/>
      <c r="B479" s="39" t="s">
        <v>7</v>
      </c>
      <c r="C479" s="196" t="s">
        <v>589</v>
      </c>
      <c r="D479" s="197" t="s">
        <v>587</v>
      </c>
      <c r="E479" s="196" t="s">
        <v>589</v>
      </c>
      <c r="F479" s="197" t="s">
        <v>587</v>
      </c>
      <c r="G479" s="196" t="s">
        <v>589</v>
      </c>
      <c r="H479" s="197" t="s">
        <v>587</v>
      </c>
      <c r="I479" s="42" t="s">
        <v>11</v>
      </c>
      <c r="J479" s="57" t="s">
        <v>17</v>
      </c>
      <c r="K479" s="30"/>
      <c r="L479" s="38"/>
      <c r="M479" s="39" t="s">
        <v>7</v>
      </c>
      <c r="N479" s="196" t="s">
        <v>589</v>
      </c>
      <c r="O479" s="197" t="s">
        <v>587</v>
      </c>
      <c r="P479" s="196" t="s">
        <v>589</v>
      </c>
      <c r="Q479" s="197" t="s">
        <v>587</v>
      </c>
      <c r="R479" s="196" t="s">
        <v>589</v>
      </c>
      <c r="S479" s="197" t="s">
        <v>587</v>
      </c>
      <c r="T479" s="42" t="s">
        <v>10</v>
      </c>
      <c r="U479" s="57" t="s">
        <v>17</v>
      </c>
      <c r="V479" s="35"/>
      <c r="W479" s="30"/>
    </row>
    <row r="480" spans="1:23" s="6" customFormat="1" ht="30" customHeight="1" thickBot="1" x14ac:dyDescent="0.2">
      <c r="A480" s="84">
        <v>1</v>
      </c>
      <c r="B480" s="104" t="s">
        <v>422</v>
      </c>
      <c r="C480" s="85"/>
      <c r="D480" s="86"/>
      <c r="E480" s="85"/>
      <c r="F480" s="86"/>
      <c r="G480" s="85"/>
      <c r="H480" s="86"/>
      <c r="I480" s="85"/>
      <c r="J480" s="86"/>
      <c r="K480" s="28"/>
      <c r="L480" s="53">
        <v>17</v>
      </c>
      <c r="M480" s="95" t="s">
        <v>435</v>
      </c>
      <c r="N480" s="45"/>
      <c r="O480" s="48"/>
      <c r="P480" s="45"/>
      <c r="Q480" s="48"/>
      <c r="R480" s="45"/>
      <c r="S480" s="48"/>
      <c r="T480" s="45"/>
      <c r="U480" s="48"/>
      <c r="V480" s="27"/>
      <c r="W480" s="28"/>
    </row>
    <row r="481" spans="1:23" s="6" customFormat="1" ht="30" customHeight="1" thickTop="1" x14ac:dyDescent="0.15">
      <c r="A481" s="73">
        <v>2</v>
      </c>
      <c r="B481" s="97" t="s">
        <v>423</v>
      </c>
      <c r="C481" s="74"/>
      <c r="D481" s="75"/>
      <c r="E481" s="74"/>
      <c r="F481" s="75"/>
      <c r="G481" s="74"/>
      <c r="H481" s="75"/>
      <c r="I481" s="74"/>
      <c r="J481" s="75"/>
      <c r="K481" s="28"/>
      <c r="L481" s="56">
        <v>18</v>
      </c>
      <c r="M481" s="98" t="s">
        <v>436</v>
      </c>
      <c r="N481" s="46"/>
      <c r="O481" s="49"/>
      <c r="P481" s="46"/>
      <c r="Q481" s="49"/>
      <c r="R481" s="46"/>
      <c r="S481" s="49"/>
      <c r="T481" s="46"/>
      <c r="U481" s="49"/>
      <c r="V481" s="27"/>
      <c r="W481" s="28"/>
    </row>
    <row r="482" spans="1:23" s="6" customFormat="1" ht="30" customHeight="1" x14ac:dyDescent="0.15">
      <c r="A482" s="54">
        <v>3</v>
      </c>
      <c r="B482" s="98" t="s">
        <v>424</v>
      </c>
      <c r="C482" s="46"/>
      <c r="D482" s="49"/>
      <c r="E482" s="46"/>
      <c r="F482" s="49"/>
      <c r="G482" s="46"/>
      <c r="H482" s="49"/>
      <c r="I482" s="46"/>
      <c r="J482" s="49"/>
      <c r="K482" s="28"/>
      <c r="L482" s="56">
        <v>19</v>
      </c>
      <c r="M482" s="98" t="s">
        <v>437</v>
      </c>
      <c r="N482" s="46"/>
      <c r="O482" s="49"/>
      <c r="P482" s="46"/>
      <c r="Q482" s="49"/>
      <c r="R482" s="46"/>
      <c r="S482" s="49"/>
      <c r="T482" s="46"/>
      <c r="U482" s="49"/>
      <c r="V482" s="27"/>
      <c r="W482" s="28"/>
    </row>
    <row r="483" spans="1:23" s="6" customFormat="1" ht="30" customHeight="1" x14ac:dyDescent="0.15">
      <c r="A483" s="54">
        <v>4</v>
      </c>
      <c r="B483" s="98" t="s">
        <v>425</v>
      </c>
      <c r="C483" s="46"/>
      <c r="D483" s="49"/>
      <c r="E483" s="46"/>
      <c r="F483" s="49"/>
      <c r="G483" s="46"/>
      <c r="H483" s="49"/>
      <c r="I483" s="46"/>
      <c r="J483" s="49"/>
      <c r="K483" s="28"/>
      <c r="L483" s="56">
        <v>20</v>
      </c>
      <c r="M483" s="98" t="s">
        <v>438</v>
      </c>
      <c r="N483" s="46"/>
      <c r="O483" s="49"/>
      <c r="P483" s="46"/>
      <c r="Q483" s="49"/>
      <c r="R483" s="46"/>
      <c r="S483" s="49"/>
      <c r="T483" s="46"/>
      <c r="U483" s="49"/>
      <c r="V483" s="27"/>
      <c r="W483" s="28"/>
    </row>
    <row r="484" spans="1:23" s="6" customFormat="1" ht="30" customHeight="1" x14ac:dyDescent="0.15">
      <c r="A484" s="54">
        <v>5</v>
      </c>
      <c r="B484" s="98" t="s">
        <v>426</v>
      </c>
      <c r="C484" s="46"/>
      <c r="D484" s="49"/>
      <c r="E484" s="46"/>
      <c r="F484" s="49"/>
      <c r="G484" s="46"/>
      <c r="H484" s="49"/>
      <c r="I484" s="46"/>
      <c r="J484" s="49"/>
      <c r="K484" s="28"/>
      <c r="L484" s="56">
        <v>21</v>
      </c>
      <c r="M484" s="98" t="s">
        <v>439</v>
      </c>
      <c r="N484" s="46"/>
      <c r="O484" s="49"/>
      <c r="P484" s="46"/>
      <c r="Q484" s="49"/>
      <c r="R484" s="46"/>
      <c r="S484" s="49"/>
      <c r="T484" s="46"/>
      <c r="U484" s="49"/>
      <c r="V484" s="27"/>
      <c r="W484" s="28"/>
    </row>
    <row r="485" spans="1:23" s="6" customFormat="1" ht="30" customHeight="1" thickBot="1" x14ac:dyDescent="0.2">
      <c r="A485" s="54">
        <v>6</v>
      </c>
      <c r="B485" s="98" t="s">
        <v>427</v>
      </c>
      <c r="C485" s="46"/>
      <c r="D485" s="49"/>
      <c r="E485" s="46"/>
      <c r="F485" s="49"/>
      <c r="G485" s="46"/>
      <c r="H485" s="49"/>
      <c r="I485" s="46"/>
      <c r="J485" s="49"/>
      <c r="K485" s="28"/>
      <c r="L485" s="92">
        <v>22</v>
      </c>
      <c r="M485" s="132" t="s">
        <v>440</v>
      </c>
      <c r="N485" s="77"/>
      <c r="O485" s="78"/>
      <c r="P485" s="77"/>
      <c r="Q485" s="78"/>
      <c r="R485" s="77"/>
      <c r="S485" s="78"/>
      <c r="T485" s="77"/>
      <c r="U485" s="78"/>
      <c r="V485" s="27"/>
      <c r="W485" s="28"/>
    </row>
    <row r="486" spans="1:23" s="6" customFormat="1" ht="30" customHeight="1" thickTop="1" x14ac:dyDescent="0.15">
      <c r="A486" s="54">
        <v>7</v>
      </c>
      <c r="B486" s="98" t="s">
        <v>428</v>
      </c>
      <c r="C486" s="46"/>
      <c r="D486" s="49"/>
      <c r="E486" s="46"/>
      <c r="F486" s="49"/>
      <c r="G486" s="46"/>
      <c r="H486" s="49"/>
      <c r="I486" s="46"/>
      <c r="J486" s="49"/>
      <c r="K486" s="28"/>
      <c r="L486" s="91">
        <v>23</v>
      </c>
      <c r="M486" s="139" t="s">
        <v>441</v>
      </c>
      <c r="N486" s="74"/>
      <c r="O486" s="75"/>
      <c r="P486" s="74"/>
      <c r="Q486" s="75"/>
      <c r="R486" s="74"/>
      <c r="S486" s="75"/>
      <c r="T486" s="74"/>
      <c r="U486" s="75"/>
      <c r="V486" s="27"/>
      <c r="W486" s="28"/>
    </row>
    <row r="487" spans="1:23" s="6" customFormat="1" ht="30" customHeight="1" thickBot="1" x14ac:dyDescent="0.2">
      <c r="A487" s="54">
        <v>8</v>
      </c>
      <c r="B487" s="98" t="s">
        <v>429</v>
      </c>
      <c r="C487" s="46"/>
      <c r="D487" s="49"/>
      <c r="E487" s="46"/>
      <c r="F487" s="49"/>
      <c r="G487" s="46"/>
      <c r="H487" s="49"/>
      <c r="I487" s="46"/>
      <c r="J487" s="49"/>
      <c r="K487" s="28"/>
      <c r="L487" s="55">
        <v>24</v>
      </c>
      <c r="M487" s="137" t="s">
        <v>557</v>
      </c>
      <c r="N487" s="47"/>
      <c r="O487" s="50"/>
      <c r="P487" s="47"/>
      <c r="Q487" s="50"/>
      <c r="R487" s="47"/>
      <c r="S487" s="50"/>
      <c r="T487" s="47"/>
      <c r="U487" s="50"/>
      <c r="V487" s="27"/>
      <c r="W487" s="28"/>
    </row>
    <row r="488" spans="1:23" s="6" customFormat="1" ht="30" customHeight="1" x14ac:dyDescent="0.15">
      <c r="A488" s="54">
        <v>9</v>
      </c>
      <c r="B488" s="98" t="s">
        <v>430</v>
      </c>
      <c r="C488" s="46"/>
      <c r="D488" s="49"/>
      <c r="E488" s="46"/>
      <c r="F488" s="49"/>
      <c r="G488" s="46"/>
      <c r="H488" s="49"/>
      <c r="I488" s="46"/>
      <c r="J488" s="49"/>
      <c r="K488" s="28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28"/>
      <c r="W488" s="28"/>
    </row>
    <row r="489" spans="1:23" s="6" customFormat="1" ht="30" customHeight="1" thickBot="1" x14ac:dyDescent="0.2">
      <c r="A489" s="54">
        <v>10</v>
      </c>
      <c r="B489" s="99" t="s">
        <v>444</v>
      </c>
      <c r="C489" s="46"/>
      <c r="D489" s="49"/>
      <c r="E489" s="46"/>
      <c r="F489" s="49"/>
      <c r="G489" s="46"/>
      <c r="H489" s="49"/>
      <c r="I489" s="46"/>
      <c r="J489" s="49"/>
      <c r="K489" s="28"/>
      <c r="L489" s="83"/>
      <c r="M489" s="135"/>
      <c r="N489" s="28"/>
      <c r="O489" s="28"/>
      <c r="P489" s="28"/>
      <c r="Q489" s="28"/>
      <c r="R489" s="28"/>
      <c r="S489" s="28"/>
      <c r="T489" s="28"/>
      <c r="U489" s="28"/>
      <c r="V489" s="28"/>
      <c r="W489" s="28"/>
    </row>
    <row r="490" spans="1:23" s="6" customFormat="1" ht="30" customHeight="1" x14ac:dyDescent="0.15">
      <c r="A490" s="54">
        <v>11</v>
      </c>
      <c r="B490" s="98" t="s">
        <v>431</v>
      </c>
      <c r="C490" s="46"/>
      <c r="D490" s="49"/>
      <c r="E490" s="46"/>
      <c r="F490" s="49"/>
      <c r="G490" s="46"/>
      <c r="H490" s="49"/>
      <c r="I490" s="46"/>
      <c r="J490" s="49"/>
      <c r="K490" s="28"/>
      <c r="L490" s="83"/>
      <c r="M490" s="65" t="s">
        <v>19</v>
      </c>
      <c r="N490" s="200" t="s">
        <v>590</v>
      </c>
      <c r="O490" s="198" t="s">
        <v>591</v>
      </c>
      <c r="P490" s="200" t="s">
        <v>592</v>
      </c>
      <c r="Q490" s="199" t="s">
        <v>588</v>
      </c>
      <c r="R490" s="200" t="s">
        <v>593</v>
      </c>
      <c r="S490" s="201" t="s">
        <v>588</v>
      </c>
      <c r="T490" s="51" t="s">
        <v>32</v>
      </c>
      <c r="U490" s="52" t="s">
        <v>16</v>
      </c>
      <c r="V490" s="28"/>
      <c r="W490" s="28"/>
    </row>
    <row r="491" spans="1:23" s="6" customFormat="1" ht="30" customHeight="1" x14ac:dyDescent="0.15">
      <c r="A491" s="54">
        <v>12</v>
      </c>
      <c r="B491" s="98" t="s">
        <v>432</v>
      </c>
      <c r="C491" s="46"/>
      <c r="D491" s="49"/>
      <c r="E491" s="46"/>
      <c r="F491" s="49"/>
      <c r="G491" s="46"/>
      <c r="H491" s="49"/>
      <c r="I491" s="46"/>
      <c r="J491" s="49"/>
      <c r="K491" s="28"/>
      <c r="L491" s="87"/>
      <c r="M491" s="102" t="s">
        <v>12</v>
      </c>
      <c r="N491" s="58">
        <f>COUNTIF($C$480,"〇")</f>
        <v>0</v>
      </c>
      <c r="O491" s="59">
        <f>COUNTIF($D$480,"〇")</f>
        <v>0</v>
      </c>
      <c r="P491" s="58">
        <f>COUNTIF($E$480,"〇")</f>
        <v>0</v>
      </c>
      <c r="Q491" s="59">
        <f>COUNTIF($F$480,"〇")</f>
        <v>0</v>
      </c>
      <c r="R491" s="58">
        <f>COUNTIF($G$480,"〇")</f>
        <v>0</v>
      </c>
      <c r="S491" s="59">
        <f>COUNTIF($H$480,"〇")</f>
        <v>0</v>
      </c>
      <c r="T491" s="93">
        <f>COUNTIF($I$480:$I$495,"あり")+COUNTIF($T$480:$T$487,"あり")</f>
        <v>0</v>
      </c>
      <c r="U491" s="59">
        <f>COUNTIF($I$480:$I$495,"なし")+COUNTIF($T$480:$T$487,"なし")</f>
        <v>0</v>
      </c>
      <c r="V491" s="27"/>
      <c r="W491" s="28"/>
    </row>
    <row r="492" spans="1:23" s="6" customFormat="1" ht="30" customHeight="1" x14ac:dyDescent="0.15">
      <c r="A492" s="54">
        <v>13</v>
      </c>
      <c r="B492" s="99" t="s">
        <v>433</v>
      </c>
      <c r="C492" s="46"/>
      <c r="D492" s="49"/>
      <c r="E492" s="46"/>
      <c r="F492" s="49"/>
      <c r="G492" s="46"/>
      <c r="H492" s="49"/>
      <c r="I492" s="46"/>
      <c r="J492" s="49"/>
      <c r="K492" s="28"/>
      <c r="L492" s="87"/>
      <c r="M492" s="102" t="s">
        <v>13</v>
      </c>
      <c r="N492" s="58">
        <f>COUNTIF($C$481:$C$494,"〇")</f>
        <v>0</v>
      </c>
      <c r="O492" s="59">
        <f>COUNTIF($D$481:$D$494,"〇")</f>
        <v>0</v>
      </c>
      <c r="P492" s="58">
        <f>COUNTIF($E$481:$E$494,"〇")</f>
        <v>0</v>
      </c>
      <c r="Q492" s="59">
        <f>COUNTIF($F$481:$F$494,"〇")</f>
        <v>0</v>
      </c>
      <c r="R492" s="58">
        <f>COUNTIF($G$481:$G$494,"〇")</f>
        <v>0</v>
      </c>
      <c r="S492" s="59">
        <f>COUNTIF($H$481:$H$494,"〇")</f>
        <v>0</v>
      </c>
      <c r="T492" s="61" t="s">
        <v>34</v>
      </c>
      <c r="U492" s="62">
        <f>COUNTIF($J$480:$J$495,"使用")+COUNTIF($U$480:$U$487,"使用")</f>
        <v>0</v>
      </c>
      <c r="V492" s="27"/>
      <c r="W492" s="28"/>
    </row>
    <row r="493" spans="1:23" s="6" customFormat="1" ht="30" customHeight="1" x14ac:dyDescent="0.15">
      <c r="A493" s="54">
        <v>14</v>
      </c>
      <c r="B493" s="98" t="s">
        <v>434</v>
      </c>
      <c r="C493" s="46"/>
      <c r="D493" s="49"/>
      <c r="E493" s="46"/>
      <c r="F493" s="49"/>
      <c r="G493" s="46"/>
      <c r="H493" s="49"/>
      <c r="I493" s="46"/>
      <c r="J493" s="49"/>
      <c r="K493" s="28"/>
      <c r="L493" s="87"/>
      <c r="M493" s="102" t="s">
        <v>14</v>
      </c>
      <c r="N493" s="58">
        <f>COUNTIF($C$495,"〇")+COUNTIF($N$480:$N$485,"〇")</f>
        <v>0</v>
      </c>
      <c r="O493" s="59">
        <f>COUNTIF($D$495,"〇")+COUNTIF($O$480:$O$485,"〇")</f>
        <v>0</v>
      </c>
      <c r="P493" s="58">
        <f>COUNTIF($E$495,"〇")+COUNTIF($P$480:$P$485,"〇")</f>
        <v>0</v>
      </c>
      <c r="Q493" s="59">
        <f>COUNTIF($F$495,"〇")+COUNTIF($Q$480:$Q$485,"〇")</f>
        <v>0</v>
      </c>
      <c r="R493" s="58">
        <f>COUNTIF($G$495,"〇")+COUNTIF($R$480:$R$485,"〇")</f>
        <v>0</v>
      </c>
      <c r="S493" s="59">
        <f>COUNTIF($H$495,"〇")+COUNTIF($S$480:$S$485,"〇")</f>
        <v>0</v>
      </c>
      <c r="T493" s="61" t="s">
        <v>35</v>
      </c>
      <c r="U493" s="62">
        <f>COUNTIF($J$480:$J$495,"不使用")+COUNTIF($U$480:$U$487,"不使用")</f>
        <v>0</v>
      </c>
      <c r="V493" s="27"/>
      <c r="W493" s="28"/>
    </row>
    <row r="494" spans="1:23" s="6" customFormat="1" ht="30" customHeight="1" thickBot="1" x14ac:dyDescent="0.2">
      <c r="A494" s="76">
        <v>15</v>
      </c>
      <c r="B494" s="100" t="s">
        <v>445</v>
      </c>
      <c r="C494" s="77"/>
      <c r="D494" s="78"/>
      <c r="E494" s="77"/>
      <c r="F494" s="78"/>
      <c r="G494" s="77"/>
      <c r="H494" s="78"/>
      <c r="I494" s="77"/>
      <c r="J494" s="78"/>
      <c r="K494" s="28"/>
      <c r="L494" s="87"/>
      <c r="M494" s="103" t="s">
        <v>15</v>
      </c>
      <c r="N494" s="70">
        <f>COUNTIF($N$486:$N$487,"〇")</f>
        <v>0</v>
      </c>
      <c r="O494" s="71">
        <f>COUNTIF($O$486:$O$487,"〇")</f>
        <v>0</v>
      </c>
      <c r="P494" s="70">
        <f>COUNTIF($P$486:$P$487,"〇")</f>
        <v>0</v>
      </c>
      <c r="Q494" s="71">
        <f>COUNTIF($Q$486:$Q$487,"〇")</f>
        <v>0</v>
      </c>
      <c r="R494" s="70">
        <f>COUNTIF($R$486:$R$487,"〇")</f>
        <v>0</v>
      </c>
      <c r="S494" s="72">
        <f>COUNTIF($S$486:$S$487,"〇")</f>
        <v>0</v>
      </c>
      <c r="T494" s="63" t="s">
        <v>36</v>
      </c>
      <c r="U494" s="64">
        <f>COUNTIF($J$480:$J$495,"混合")+COUNTIF($U$480:$U$487,"混合")</f>
        <v>0</v>
      </c>
      <c r="V494" s="27"/>
      <c r="W494" s="28"/>
    </row>
    <row r="495" spans="1:23" s="6" customFormat="1" ht="30" customHeight="1" thickTop="1" thickBot="1" x14ac:dyDescent="0.25">
      <c r="A495" s="113">
        <v>16</v>
      </c>
      <c r="B495" s="138" t="s">
        <v>446</v>
      </c>
      <c r="C495" s="40"/>
      <c r="D495" s="115"/>
      <c r="E495" s="40"/>
      <c r="F495" s="115"/>
      <c r="G495" s="40"/>
      <c r="H495" s="115"/>
      <c r="I495" s="40"/>
      <c r="J495" s="115"/>
      <c r="K495" s="28"/>
      <c r="L495" s="83"/>
      <c r="M495" s="129"/>
      <c r="Q495" s="44" t="s">
        <v>18</v>
      </c>
      <c r="V495" s="28"/>
      <c r="W495" s="28"/>
    </row>
    <row r="496" spans="1:23" s="1" customFormat="1" ht="24" customHeight="1" x14ac:dyDescent="0.15">
      <c r="A496" s="206" t="s">
        <v>6</v>
      </c>
      <c r="B496" s="206"/>
      <c r="C496" s="206"/>
      <c r="D496" s="206"/>
      <c r="E496" s="206"/>
      <c r="F496" s="206"/>
      <c r="G496" s="206"/>
      <c r="H496" s="206"/>
      <c r="I496" s="206"/>
      <c r="J496" s="206"/>
      <c r="K496" s="206"/>
      <c r="L496" s="206"/>
      <c r="M496" s="206"/>
      <c r="N496" s="206"/>
      <c r="O496" s="206"/>
      <c r="P496" s="206"/>
      <c r="Q496" s="206"/>
      <c r="R496" s="206"/>
      <c r="S496" s="206"/>
      <c r="T496" s="206"/>
      <c r="U496" s="206"/>
      <c r="V496" s="67"/>
      <c r="W496" s="67"/>
    </row>
    <row r="497" spans="1:23" s="1" customFormat="1" ht="7.5" customHeight="1" thickBot="1" x14ac:dyDescent="0.2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7"/>
      <c r="W497" s="67"/>
    </row>
    <row r="498" spans="1:23" s="1" customFormat="1" ht="13.5" customHeight="1" x14ac:dyDescent="0.15">
      <c r="A498" s="32"/>
      <c r="B498" s="207" t="s">
        <v>447</v>
      </c>
      <c r="C498" s="208"/>
      <c r="D498" s="211" t="s">
        <v>8</v>
      </c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</row>
    <row r="499" spans="1:23" s="1" customFormat="1" ht="19.5" customHeight="1" thickBot="1" x14ac:dyDescent="0.2">
      <c r="A499" s="12"/>
      <c r="B499" s="209"/>
      <c r="C499" s="210"/>
      <c r="D499" s="212"/>
      <c r="E499" s="13"/>
      <c r="F499" s="13"/>
      <c r="G499" s="68" t="s">
        <v>289</v>
      </c>
      <c r="H499" s="13"/>
      <c r="I499" s="13"/>
      <c r="J499" s="13"/>
      <c r="K499" s="13"/>
      <c r="L499" s="69" t="s">
        <v>5</v>
      </c>
      <c r="M499" s="13"/>
      <c r="N499" s="13"/>
      <c r="O499" s="13"/>
      <c r="P499" s="13"/>
      <c r="R499" s="43" t="s">
        <v>4</v>
      </c>
      <c r="S499" s="43"/>
      <c r="T499" s="31"/>
      <c r="U499" s="31"/>
      <c r="V499" s="13"/>
      <c r="W499" s="13"/>
    </row>
    <row r="500" spans="1:23" s="4" customFormat="1" ht="7.5" customHeight="1" thickBot="1" x14ac:dyDescent="0.2">
      <c r="A500" s="2"/>
      <c r="B500" s="3"/>
      <c r="C500" s="2"/>
      <c r="F500" s="11"/>
      <c r="Q500" s="16"/>
      <c r="R500" s="16"/>
      <c r="S500" s="16"/>
      <c r="T500" s="41"/>
      <c r="U500" s="41"/>
    </row>
    <row r="501" spans="1:23" s="5" customFormat="1" ht="14.25" customHeight="1" x14ac:dyDescent="0.15">
      <c r="A501" s="36"/>
      <c r="B501" s="37" t="s">
        <v>0</v>
      </c>
      <c r="C501" s="213" t="s">
        <v>2</v>
      </c>
      <c r="D501" s="214"/>
      <c r="E501" s="213" t="s">
        <v>1</v>
      </c>
      <c r="F501" s="214"/>
      <c r="G501" s="213" t="s">
        <v>3</v>
      </c>
      <c r="H501" s="214"/>
      <c r="I501" s="203" t="s">
        <v>9</v>
      </c>
      <c r="J501" s="204"/>
      <c r="K501" s="34"/>
      <c r="L501" s="36"/>
      <c r="M501" s="37" t="s">
        <v>0</v>
      </c>
      <c r="N501" s="213" t="s">
        <v>2</v>
      </c>
      <c r="O501" s="214"/>
      <c r="P501" s="213" t="s">
        <v>1</v>
      </c>
      <c r="Q501" s="214"/>
      <c r="R501" s="213" t="s">
        <v>3</v>
      </c>
      <c r="S501" s="214"/>
      <c r="T501" s="203" t="s">
        <v>9</v>
      </c>
      <c r="U501" s="204"/>
      <c r="V501" s="205"/>
      <c r="W501" s="202"/>
    </row>
    <row r="502" spans="1:23" s="5" customFormat="1" ht="30" customHeight="1" thickBot="1" x14ac:dyDescent="0.2">
      <c r="A502" s="38"/>
      <c r="B502" s="39" t="s">
        <v>7</v>
      </c>
      <c r="C502" s="196" t="s">
        <v>589</v>
      </c>
      <c r="D502" s="197" t="s">
        <v>587</v>
      </c>
      <c r="E502" s="196" t="s">
        <v>589</v>
      </c>
      <c r="F502" s="197" t="s">
        <v>587</v>
      </c>
      <c r="G502" s="196" t="s">
        <v>589</v>
      </c>
      <c r="H502" s="197" t="s">
        <v>587</v>
      </c>
      <c r="I502" s="42" t="s">
        <v>11</v>
      </c>
      <c r="J502" s="57" t="s">
        <v>17</v>
      </c>
      <c r="K502" s="30"/>
      <c r="L502" s="38"/>
      <c r="M502" s="39" t="s">
        <v>7</v>
      </c>
      <c r="N502" s="196" t="s">
        <v>589</v>
      </c>
      <c r="O502" s="197" t="s">
        <v>587</v>
      </c>
      <c r="P502" s="196" t="s">
        <v>589</v>
      </c>
      <c r="Q502" s="197" t="s">
        <v>587</v>
      </c>
      <c r="R502" s="196" t="s">
        <v>589</v>
      </c>
      <c r="S502" s="197" t="s">
        <v>587</v>
      </c>
      <c r="T502" s="42" t="s">
        <v>10</v>
      </c>
      <c r="U502" s="57" t="s">
        <v>17</v>
      </c>
      <c r="V502" s="35"/>
      <c r="W502" s="30"/>
    </row>
    <row r="503" spans="1:23" s="6" customFormat="1" ht="30" customHeight="1" x14ac:dyDescent="0.15">
      <c r="A503" s="53">
        <v>1</v>
      </c>
      <c r="B503" s="95" t="s">
        <v>448</v>
      </c>
      <c r="C503" s="45"/>
      <c r="D503" s="48"/>
      <c r="E503" s="45"/>
      <c r="F503" s="48"/>
      <c r="G503" s="45"/>
      <c r="H503" s="48"/>
      <c r="I503" s="45"/>
      <c r="J503" s="48"/>
      <c r="K503" s="28"/>
      <c r="L503" s="53">
        <v>17</v>
      </c>
      <c r="M503" s="95" t="s">
        <v>463</v>
      </c>
      <c r="N503" s="45"/>
      <c r="O503" s="48"/>
      <c r="P503" s="45"/>
      <c r="Q503" s="48"/>
      <c r="R503" s="45"/>
      <c r="S503" s="48"/>
      <c r="T503" s="45"/>
      <c r="U503" s="48"/>
      <c r="V503" s="27"/>
      <c r="W503" s="28"/>
    </row>
    <row r="504" spans="1:23" s="6" customFormat="1" ht="30" customHeight="1" thickBot="1" x14ac:dyDescent="0.2">
      <c r="A504" s="76">
        <v>2</v>
      </c>
      <c r="B504" s="96" t="s">
        <v>449</v>
      </c>
      <c r="C504" s="77"/>
      <c r="D504" s="78"/>
      <c r="E504" s="77"/>
      <c r="F504" s="78"/>
      <c r="G504" s="77"/>
      <c r="H504" s="78"/>
      <c r="I504" s="77"/>
      <c r="J504" s="78"/>
      <c r="K504" s="28"/>
      <c r="L504" s="56">
        <v>18</v>
      </c>
      <c r="M504" s="98" t="s">
        <v>464</v>
      </c>
      <c r="N504" s="46"/>
      <c r="O504" s="49"/>
      <c r="P504" s="46"/>
      <c r="Q504" s="49"/>
      <c r="R504" s="46"/>
      <c r="S504" s="49"/>
      <c r="T504" s="46"/>
      <c r="U504" s="49"/>
      <c r="V504" s="27"/>
      <c r="W504" s="28"/>
    </row>
    <row r="505" spans="1:23" s="6" customFormat="1" ht="30" customHeight="1" thickTop="1" x14ac:dyDescent="0.15">
      <c r="A505" s="73">
        <v>3</v>
      </c>
      <c r="B505" s="97" t="s">
        <v>450</v>
      </c>
      <c r="C505" s="74"/>
      <c r="D505" s="75"/>
      <c r="E505" s="74"/>
      <c r="F505" s="75"/>
      <c r="G505" s="74"/>
      <c r="H505" s="75"/>
      <c r="I505" s="74"/>
      <c r="J505" s="75"/>
      <c r="K505" s="28"/>
      <c r="L505" s="56">
        <v>19</v>
      </c>
      <c r="M505" s="98" t="s">
        <v>465</v>
      </c>
      <c r="N505" s="46"/>
      <c r="O505" s="49"/>
      <c r="P505" s="46"/>
      <c r="Q505" s="49"/>
      <c r="R505" s="46"/>
      <c r="S505" s="49"/>
      <c r="T505" s="46"/>
      <c r="U505" s="49"/>
      <c r="V505" s="27"/>
      <c r="W505" s="28"/>
    </row>
    <row r="506" spans="1:23" s="6" customFormat="1" ht="30" customHeight="1" x14ac:dyDescent="0.15">
      <c r="A506" s="54">
        <v>4</v>
      </c>
      <c r="B506" s="98" t="s">
        <v>451</v>
      </c>
      <c r="C506" s="46"/>
      <c r="D506" s="49"/>
      <c r="E506" s="46"/>
      <c r="F506" s="49"/>
      <c r="G506" s="46"/>
      <c r="H506" s="49"/>
      <c r="I506" s="46"/>
      <c r="J506" s="49"/>
      <c r="K506" s="28"/>
      <c r="L506" s="56">
        <v>20</v>
      </c>
      <c r="M506" s="98" t="s">
        <v>466</v>
      </c>
      <c r="N506" s="46"/>
      <c r="O506" s="49"/>
      <c r="P506" s="46"/>
      <c r="Q506" s="49"/>
      <c r="R506" s="46"/>
      <c r="S506" s="49"/>
      <c r="T506" s="46"/>
      <c r="U506" s="49"/>
      <c r="V506" s="27"/>
      <c r="W506" s="28"/>
    </row>
    <row r="507" spans="1:23" s="6" customFormat="1" ht="30" customHeight="1" x14ac:dyDescent="0.15">
      <c r="A507" s="54">
        <v>5</v>
      </c>
      <c r="B507" s="98" t="s">
        <v>452</v>
      </c>
      <c r="C507" s="46"/>
      <c r="D507" s="49"/>
      <c r="E507" s="46"/>
      <c r="F507" s="49"/>
      <c r="G507" s="46"/>
      <c r="H507" s="49"/>
      <c r="I507" s="46"/>
      <c r="J507" s="49"/>
      <c r="K507" s="28"/>
      <c r="L507" s="56">
        <v>21</v>
      </c>
      <c r="M507" s="105" t="s">
        <v>467</v>
      </c>
      <c r="N507" s="46"/>
      <c r="O507" s="49"/>
      <c r="P507" s="46"/>
      <c r="Q507" s="49"/>
      <c r="R507" s="46"/>
      <c r="S507" s="49"/>
      <c r="T507" s="46"/>
      <c r="U507" s="49"/>
      <c r="V507" s="27"/>
      <c r="W507" s="28"/>
    </row>
    <row r="508" spans="1:23" s="6" customFormat="1" ht="30" customHeight="1" x14ac:dyDescent="0.15">
      <c r="A508" s="54">
        <v>6</v>
      </c>
      <c r="B508" s="98" t="s">
        <v>453</v>
      </c>
      <c r="C508" s="46"/>
      <c r="D508" s="49"/>
      <c r="E508" s="46"/>
      <c r="F508" s="49"/>
      <c r="G508" s="46"/>
      <c r="H508" s="49"/>
      <c r="I508" s="46"/>
      <c r="J508" s="49"/>
      <c r="K508" s="28"/>
      <c r="L508" s="56">
        <v>22</v>
      </c>
      <c r="M508" s="106" t="s">
        <v>468</v>
      </c>
      <c r="N508" s="46"/>
      <c r="O508" s="49"/>
      <c r="P508" s="46"/>
      <c r="Q508" s="49"/>
      <c r="R508" s="46"/>
      <c r="S508" s="49"/>
      <c r="T508" s="46"/>
      <c r="U508" s="49"/>
      <c r="V508" s="27"/>
      <c r="W508" s="28"/>
    </row>
    <row r="509" spans="1:23" s="6" customFormat="1" ht="30" customHeight="1" x14ac:dyDescent="0.15">
      <c r="A509" s="54">
        <v>7</v>
      </c>
      <c r="B509" s="98" t="s">
        <v>454</v>
      </c>
      <c r="C509" s="46"/>
      <c r="D509" s="49"/>
      <c r="E509" s="46"/>
      <c r="F509" s="49"/>
      <c r="G509" s="46"/>
      <c r="H509" s="49"/>
      <c r="I509" s="46"/>
      <c r="J509" s="49"/>
      <c r="K509" s="28"/>
      <c r="L509" s="56">
        <v>23</v>
      </c>
      <c r="M509" s="106" t="s">
        <v>469</v>
      </c>
      <c r="N509" s="46"/>
      <c r="O509" s="49"/>
      <c r="P509" s="46"/>
      <c r="Q509" s="49"/>
      <c r="R509" s="46"/>
      <c r="S509" s="49"/>
      <c r="T509" s="46"/>
      <c r="U509" s="49"/>
      <c r="V509" s="27"/>
      <c r="W509" s="28"/>
    </row>
    <row r="510" spans="1:23" s="6" customFormat="1" ht="30" customHeight="1" x14ac:dyDescent="0.15">
      <c r="A510" s="54">
        <v>8</v>
      </c>
      <c r="B510" s="105" t="s">
        <v>471</v>
      </c>
      <c r="C510" s="46"/>
      <c r="D510" s="49"/>
      <c r="E510" s="46"/>
      <c r="F510" s="49"/>
      <c r="G510" s="46"/>
      <c r="H510" s="49"/>
      <c r="I510" s="46"/>
      <c r="J510" s="49"/>
      <c r="K510" s="28"/>
      <c r="L510" s="56">
        <v>24</v>
      </c>
      <c r="M510" s="140" t="s">
        <v>470</v>
      </c>
      <c r="N510" s="46"/>
      <c r="O510" s="49"/>
      <c r="P510" s="46"/>
      <c r="Q510" s="49"/>
      <c r="R510" s="46"/>
      <c r="S510" s="49"/>
      <c r="T510" s="46"/>
      <c r="U510" s="49"/>
      <c r="V510" s="27"/>
      <c r="W510" s="28"/>
    </row>
    <row r="511" spans="1:23" s="6" customFormat="1" ht="30" customHeight="1" thickBot="1" x14ac:dyDescent="0.2">
      <c r="A511" s="54">
        <v>9</v>
      </c>
      <c r="B511" s="98" t="s">
        <v>455</v>
      </c>
      <c r="C511" s="46"/>
      <c r="D511" s="49"/>
      <c r="E511" s="46"/>
      <c r="F511" s="49"/>
      <c r="G511" s="46"/>
      <c r="H511" s="49"/>
      <c r="I511" s="46"/>
      <c r="J511" s="49"/>
      <c r="K511" s="28"/>
      <c r="L511" s="55"/>
      <c r="M511" s="101"/>
      <c r="N511" s="47"/>
      <c r="O511" s="50"/>
      <c r="P511" s="47"/>
      <c r="Q511" s="50"/>
      <c r="R511" s="47"/>
      <c r="S511" s="50"/>
      <c r="T511" s="47"/>
      <c r="U511" s="50"/>
      <c r="V511" s="27"/>
      <c r="W511" s="28"/>
    </row>
    <row r="512" spans="1:23" s="6" customFormat="1" ht="30" customHeight="1" thickBot="1" x14ac:dyDescent="0.2">
      <c r="A512" s="54">
        <v>10</v>
      </c>
      <c r="B512" s="98" t="s">
        <v>456</v>
      </c>
      <c r="C512" s="46"/>
      <c r="D512" s="49"/>
      <c r="E512" s="46"/>
      <c r="F512" s="49"/>
      <c r="G512" s="46"/>
      <c r="H512" s="49"/>
      <c r="I512" s="46"/>
      <c r="J512" s="49"/>
      <c r="K512" s="28"/>
      <c r="L512" s="90"/>
      <c r="M512" s="127"/>
      <c r="N512" s="128"/>
      <c r="O512" s="128"/>
      <c r="P512" s="128"/>
      <c r="Q512" s="128"/>
      <c r="R512" s="128"/>
      <c r="S512" s="128"/>
      <c r="T512" s="128"/>
      <c r="U512" s="128"/>
      <c r="V512" s="28"/>
      <c r="W512" s="28"/>
    </row>
    <row r="513" spans="1:23" s="6" customFormat="1" ht="30" customHeight="1" x14ac:dyDescent="0.15">
      <c r="A513" s="54">
        <v>11</v>
      </c>
      <c r="B513" s="98" t="s">
        <v>457</v>
      </c>
      <c r="C513" s="46"/>
      <c r="D513" s="49"/>
      <c r="E513" s="46"/>
      <c r="F513" s="49"/>
      <c r="G513" s="46"/>
      <c r="H513" s="49"/>
      <c r="I513" s="46"/>
      <c r="J513" s="49"/>
      <c r="K513" s="28"/>
      <c r="L513" s="83"/>
      <c r="M513" s="65" t="s">
        <v>19</v>
      </c>
      <c r="N513" s="200" t="s">
        <v>590</v>
      </c>
      <c r="O513" s="198" t="s">
        <v>591</v>
      </c>
      <c r="P513" s="200" t="s">
        <v>592</v>
      </c>
      <c r="Q513" s="199" t="s">
        <v>588</v>
      </c>
      <c r="R513" s="200" t="s">
        <v>593</v>
      </c>
      <c r="S513" s="201" t="s">
        <v>588</v>
      </c>
      <c r="T513" s="51" t="s">
        <v>32</v>
      </c>
      <c r="U513" s="52" t="s">
        <v>16</v>
      </c>
      <c r="V513" s="28"/>
      <c r="W513" s="28"/>
    </row>
    <row r="514" spans="1:23" s="6" customFormat="1" ht="30" customHeight="1" x14ac:dyDescent="0.15">
      <c r="A514" s="54">
        <v>12</v>
      </c>
      <c r="B514" s="98" t="s">
        <v>458</v>
      </c>
      <c r="C514" s="46"/>
      <c r="D514" s="49"/>
      <c r="E514" s="46"/>
      <c r="F514" s="49"/>
      <c r="G514" s="46"/>
      <c r="H514" s="49"/>
      <c r="I514" s="46"/>
      <c r="J514" s="49"/>
      <c r="K514" s="28"/>
      <c r="L514" s="87"/>
      <c r="M514" s="102" t="s">
        <v>12</v>
      </c>
      <c r="N514" s="58">
        <f>COUNTIF($C$503:$C$504,"〇")</f>
        <v>0</v>
      </c>
      <c r="O514" s="59">
        <f>COUNTIF($D$503:$D$504,"〇")</f>
        <v>0</v>
      </c>
      <c r="P514" s="58">
        <f>COUNTIF($E$503:$E$504,"〇")</f>
        <v>0</v>
      </c>
      <c r="Q514" s="59">
        <f>COUNTIF($F$503:$F$504,"〇")</f>
        <v>0</v>
      </c>
      <c r="R514" s="58">
        <f>COUNTIF($G$503:$G$504,"〇")</f>
        <v>0</v>
      </c>
      <c r="S514" s="59">
        <f>COUNTIF($H$503:$H$504,"〇")</f>
        <v>0</v>
      </c>
      <c r="T514" s="93">
        <f>COUNTIF($I$503:$I$518,"あり")+COUNTIF($T$503:$T$510,"あり")</f>
        <v>0</v>
      </c>
      <c r="U514" s="59">
        <f>COUNTIF($I$503:$I$518,"なし")+COUNTIF($T$503:$T$510,"なし")</f>
        <v>0</v>
      </c>
      <c r="V514" s="27"/>
      <c r="W514" s="28"/>
    </row>
    <row r="515" spans="1:23" s="6" customFormat="1" ht="30" customHeight="1" x14ac:dyDescent="0.15">
      <c r="A515" s="54">
        <v>13</v>
      </c>
      <c r="B515" s="99" t="s">
        <v>459</v>
      </c>
      <c r="C515" s="46"/>
      <c r="D515" s="49"/>
      <c r="E515" s="46"/>
      <c r="F515" s="49"/>
      <c r="G515" s="46"/>
      <c r="H515" s="49"/>
      <c r="I515" s="46"/>
      <c r="J515" s="49"/>
      <c r="K515" s="28"/>
      <c r="L515" s="87"/>
      <c r="M515" s="102" t="s">
        <v>13</v>
      </c>
      <c r="N515" s="58">
        <f>COUNTIF($C$505:$C$518,"〇")</f>
        <v>0</v>
      </c>
      <c r="O515" s="59">
        <f>COUNTIF($D$505:$D$518,"〇")</f>
        <v>0</v>
      </c>
      <c r="P515" s="58">
        <f>COUNTIF($E$505:$E$518,"〇")</f>
        <v>0</v>
      </c>
      <c r="Q515" s="59">
        <f>COUNTIF($F$505:$F$518,"〇")</f>
        <v>0</v>
      </c>
      <c r="R515" s="58">
        <f>COUNTIF($G$505:$G$518,"〇")</f>
        <v>0</v>
      </c>
      <c r="S515" s="59">
        <f>COUNTIF($H$505:$H$518,"〇")</f>
        <v>0</v>
      </c>
      <c r="T515" s="61" t="s">
        <v>34</v>
      </c>
      <c r="U515" s="62">
        <f>COUNTIF($J$503:$J$518,"使用")+COUNTIF($U$503:$U$510,"使用")</f>
        <v>0</v>
      </c>
      <c r="V515" s="27"/>
      <c r="W515" s="28"/>
    </row>
    <row r="516" spans="1:23" s="6" customFormat="1" ht="30" customHeight="1" x14ac:dyDescent="0.15">
      <c r="A516" s="54">
        <v>14</v>
      </c>
      <c r="B516" s="98" t="s">
        <v>460</v>
      </c>
      <c r="C516" s="46"/>
      <c r="D516" s="49"/>
      <c r="E516" s="46"/>
      <c r="F516" s="49"/>
      <c r="G516" s="46"/>
      <c r="H516" s="49"/>
      <c r="I516" s="46"/>
      <c r="J516" s="49"/>
      <c r="K516" s="28"/>
      <c r="L516" s="87"/>
      <c r="M516" s="102" t="s">
        <v>14</v>
      </c>
      <c r="N516" s="58">
        <f>COUNTIF($N$503:$N$510,"〇")</f>
        <v>0</v>
      </c>
      <c r="O516" s="59">
        <f>COUNTIF($O$503:$O$510,"〇")</f>
        <v>0</v>
      </c>
      <c r="P516" s="58">
        <f>COUNTIF($P$503:$P$510,"〇")</f>
        <v>0</v>
      </c>
      <c r="Q516" s="59">
        <f>COUNTIF($Q$503:$Q$510,"〇")</f>
        <v>0</v>
      </c>
      <c r="R516" s="58">
        <f>COUNTIF($R$503:$R$510,"〇")</f>
        <v>0</v>
      </c>
      <c r="S516" s="59">
        <f>COUNTIF($S$503:$S$510,"〇")</f>
        <v>0</v>
      </c>
      <c r="T516" s="61" t="s">
        <v>35</v>
      </c>
      <c r="U516" s="62">
        <f>COUNTIF($J$503:$J$518,"不使用")+COUNTIF($U$503:$U$510,"不使用")</f>
        <v>0</v>
      </c>
      <c r="V516" s="27"/>
      <c r="W516" s="28"/>
    </row>
    <row r="517" spans="1:23" s="6" customFormat="1" ht="30" customHeight="1" thickBot="1" x14ac:dyDescent="0.2">
      <c r="A517" s="54">
        <v>15</v>
      </c>
      <c r="B517" s="98" t="s">
        <v>461</v>
      </c>
      <c r="C517" s="46"/>
      <c r="D517" s="49"/>
      <c r="E517" s="46"/>
      <c r="F517" s="49"/>
      <c r="G517" s="46"/>
      <c r="H517" s="49"/>
      <c r="I517" s="46"/>
      <c r="J517" s="49"/>
      <c r="K517" s="28"/>
      <c r="L517" s="87"/>
      <c r="M517" s="103" t="s">
        <v>15</v>
      </c>
      <c r="N517" s="70"/>
      <c r="O517" s="71"/>
      <c r="P517" s="70"/>
      <c r="Q517" s="71"/>
      <c r="R517" s="70"/>
      <c r="S517" s="72"/>
      <c r="T517" s="63" t="s">
        <v>36</v>
      </c>
      <c r="U517" s="64">
        <f>COUNTIF($J$503:$J$518,"混合")+COUNTIF($U$503:$U$510,"混合")</f>
        <v>0</v>
      </c>
      <c r="V517" s="27"/>
      <c r="W517" s="28"/>
    </row>
    <row r="518" spans="1:23" s="6" customFormat="1" ht="30" customHeight="1" thickBot="1" x14ac:dyDescent="0.25">
      <c r="A518" s="55">
        <v>16</v>
      </c>
      <c r="B518" s="101" t="s">
        <v>462</v>
      </c>
      <c r="C518" s="47"/>
      <c r="D518" s="50"/>
      <c r="E518" s="47"/>
      <c r="F518" s="50"/>
      <c r="G518" s="47"/>
      <c r="H518" s="50"/>
      <c r="I518" s="47"/>
      <c r="J518" s="50"/>
      <c r="K518" s="28"/>
      <c r="L518" s="83"/>
      <c r="M518" s="129"/>
      <c r="Q518" s="44" t="s">
        <v>18</v>
      </c>
      <c r="V518" s="28"/>
      <c r="W518" s="28"/>
    </row>
    <row r="519" spans="1:23" s="1" customFormat="1" ht="24" customHeight="1" x14ac:dyDescent="0.15">
      <c r="A519" s="206" t="s">
        <v>6</v>
      </c>
      <c r="B519" s="206"/>
      <c r="C519" s="206"/>
      <c r="D519" s="206"/>
      <c r="E519" s="206"/>
      <c r="F519" s="206"/>
      <c r="G519" s="206"/>
      <c r="H519" s="206"/>
      <c r="I519" s="206"/>
      <c r="J519" s="206"/>
      <c r="K519" s="206"/>
      <c r="L519" s="206"/>
      <c r="M519" s="206"/>
      <c r="N519" s="206"/>
      <c r="O519" s="206"/>
      <c r="P519" s="206"/>
      <c r="Q519" s="206"/>
      <c r="R519" s="206"/>
      <c r="S519" s="206"/>
      <c r="T519" s="206"/>
      <c r="U519" s="206"/>
      <c r="V519" s="67"/>
      <c r="W519" s="67"/>
    </row>
    <row r="520" spans="1:23" s="1" customFormat="1" ht="7.5" customHeight="1" thickBot="1" x14ac:dyDescent="0.2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7"/>
      <c r="W520" s="67"/>
    </row>
    <row r="521" spans="1:23" s="1" customFormat="1" ht="13.5" customHeight="1" x14ac:dyDescent="0.15">
      <c r="A521" s="32"/>
      <c r="B521" s="207" t="s">
        <v>472</v>
      </c>
      <c r="C521" s="208"/>
      <c r="D521" s="211" t="s">
        <v>8</v>
      </c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</row>
    <row r="522" spans="1:23" s="1" customFormat="1" ht="19.5" customHeight="1" thickBot="1" x14ac:dyDescent="0.2">
      <c r="A522" s="12"/>
      <c r="B522" s="209"/>
      <c r="C522" s="210"/>
      <c r="D522" s="212"/>
      <c r="E522" s="13"/>
      <c r="F522" s="13"/>
      <c r="G522" s="68" t="s">
        <v>473</v>
      </c>
      <c r="H522" s="13"/>
      <c r="I522" s="13"/>
      <c r="J522" s="13"/>
      <c r="K522" s="13"/>
      <c r="L522" s="69" t="s">
        <v>5</v>
      </c>
      <c r="M522" s="13"/>
      <c r="N522" s="13"/>
      <c r="O522" s="13"/>
      <c r="P522" s="13"/>
      <c r="R522" s="43" t="s">
        <v>4</v>
      </c>
      <c r="S522" s="43"/>
      <c r="T522" s="31"/>
      <c r="U522" s="31"/>
      <c r="V522" s="13"/>
      <c r="W522" s="13"/>
    </row>
    <row r="523" spans="1:23" s="4" customFormat="1" ht="7.5" customHeight="1" thickBot="1" x14ac:dyDescent="0.2">
      <c r="A523" s="2"/>
      <c r="B523" s="3"/>
      <c r="C523" s="2"/>
      <c r="F523" s="11"/>
      <c r="Q523" s="16"/>
      <c r="R523" s="16"/>
      <c r="S523" s="16"/>
      <c r="T523" s="41"/>
      <c r="U523" s="41"/>
    </row>
    <row r="524" spans="1:23" s="5" customFormat="1" ht="14.25" customHeight="1" x14ac:dyDescent="0.15">
      <c r="A524" s="36"/>
      <c r="B524" s="37" t="s">
        <v>0</v>
      </c>
      <c r="C524" s="213" t="s">
        <v>2</v>
      </c>
      <c r="D524" s="214"/>
      <c r="E524" s="213" t="s">
        <v>1</v>
      </c>
      <c r="F524" s="214"/>
      <c r="G524" s="213" t="s">
        <v>3</v>
      </c>
      <c r="H524" s="214"/>
      <c r="I524" s="203" t="s">
        <v>9</v>
      </c>
      <c r="J524" s="204"/>
      <c r="K524" s="34"/>
      <c r="L524" s="36"/>
      <c r="M524" s="37" t="s">
        <v>0</v>
      </c>
      <c r="N524" s="213" t="s">
        <v>2</v>
      </c>
      <c r="O524" s="214"/>
      <c r="P524" s="213" t="s">
        <v>1</v>
      </c>
      <c r="Q524" s="214"/>
      <c r="R524" s="213" t="s">
        <v>3</v>
      </c>
      <c r="S524" s="214"/>
      <c r="T524" s="203" t="s">
        <v>9</v>
      </c>
      <c r="U524" s="204"/>
      <c r="V524" s="205"/>
      <c r="W524" s="202"/>
    </row>
    <row r="525" spans="1:23" s="5" customFormat="1" ht="30" customHeight="1" thickBot="1" x14ac:dyDescent="0.2">
      <c r="A525" s="38"/>
      <c r="B525" s="39" t="s">
        <v>7</v>
      </c>
      <c r="C525" s="196" t="s">
        <v>589</v>
      </c>
      <c r="D525" s="197" t="s">
        <v>587</v>
      </c>
      <c r="E525" s="196" t="s">
        <v>589</v>
      </c>
      <c r="F525" s="197" t="s">
        <v>587</v>
      </c>
      <c r="G525" s="196" t="s">
        <v>589</v>
      </c>
      <c r="H525" s="197" t="s">
        <v>587</v>
      </c>
      <c r="I525" s="42" t="s">
        <v>11</v>
      </c>
      <c r="J525" s="57" t="s">
        <v>17</v>
      </c>
      <c r="K525" s="30"/>
      <c r="L525" s="38"/>
      <c r="M525" s="39" t="s">
        <v>7</v>
      </c>
      <c r="N525" s="196" t="s">
        <v>589</v>
      </c>
      <c r="O525" s="197" t="s">
        <v>587</v>
      </c>
      <c r="P525" s="196" t="s">
        <v>589</v>
      </c>
      <c r="Q525" s="197" t="s">
        <v>587</v>
      </c>
      <c r="R525" s="196" t="s">
        <v>589</v>
      </c>
      <c r="S525" s="197" t="s">
        <v>587</v>
      </c>
      <c r="T525" s="42" t="s">
        <v>10</v>
      </c>
      <c r="U525" s="57" t="s">
        <v>17</v>
      </c>
      <c r="V525" s="35"/>
      <c r="W525" s="30"/>
    </row>
    <row r="526" spans="1:23" s="6" customFormat="1" ht="30" customHeight="1" x14ac:dyDescent="0.15">
      <c r="A526" s="53">
        <v>1</v>
      </c>
      <c r="B526" s="95" t="s">
        <v>474</v>
      </c>
      <c r="C526" s="45"/>
      <c r="D526" s="48"/>
      <c r="E526" s="45"/>
      <c r="F526" s="48"/>
      <c r="G526" s="45"/>
      <c r="H526" s="48"/>
      <c r="I526" s="45"/>
      <c r="J526" s="48"/>
      <c r="K526" s="28"/>
      <c r="L526" s="53">
        <v>16</v>
      </c>
      <c r="M526" s="95" t="s">
        <v>488</v>
      </c>
      <c r="N526" s="45"/>
      <c r="O526" s="48"/>
      <c r="P526" s="45"/>
      <c r="Q526" s="48"/>
      <c r="R526" s="45"/>
      <c r="S526" s="48"/>
      <c r="T526" s="45"/>
      <c r="U526" s="48"/>
      <c r="V526" s="27"/>
      <c r="W526" s="28"/>
    </row>
    <row r="527" spans="1:23" s="6" customFormat="1" ht="30" customHeight="1" x14ac:dyDescent="0.15">
      <c r="A527" s="73">
        <v>2</v>
      </c>
      <c r="B527" s="98" t="s">
        <v>475</v>
      </c>
      <c r="C527" s="46"/>
      <c r="D527" s="49"/>
      <c r="E527" s="46"/>
      <c r="F527" s="49"/>
      <c r="G527" s="46"/>
      <c r="H527" s="49"/>
      <c r="I527" s="46"/>
      <c r="J527" s="49"/>
      <c r="K527" s="28"/>
      <c r="L527" s="56">
        <v>17</v>
      </c>
      <c r="M527" s="98" t="s">
        <v>489</v>
      </c>
      <c r="N527" s="46"/>
      <c r="O527" s="49"/>
      <c r="P527" s="46"/>
      <c r="Q527" s="49"/>
      <c r="R527" s="46"/>
      <c r="S527" s="49"/>
      <c r="T527" s="46"/>
      <c r="U527" s="49"/>
      <c r="V527" s="27"/>
      <c r="W527" s="28"/>
    </row>
    <row r="528" spans="1:23" s="6" customFormat="1" ht="30" customHeight="1" x14ac:dyDescent="0.15">
      <c r="A528" s="54">
        <v>3</v>
      </c>
      <c r="B528" s="98" t="s">
        <v>476</v>
      </c>
      <c r="C528" s="46"/>
      <c r="D528" s="49"/>
      <c r="E528" s="46"/>
      <c r="F528" s="49"/>
      <c r="G528" s="46"/>
      <c r="H528" s="49"/>
      <c r="I528" s="46"/>
      <c r="J528" s="49"/>
      <c r="K528" s="28"/>
      <c r="L528" s="91">
        <v>18</v>
      </c>
      <c r="M528" s="98" t="s">
        <v>490</v>
      </c>
      <c r="N528" s="46"/>
      <c r="O528" s="49"/>
      <c r="P528" s="46"/>
      <c r="Q528" s="49"/>
      <c r="R528" s="46"/>
      <c r="S528" s="49"/>
      <c r="T528" s="46"/>
      <c r="U528" s="49"/>
      <c r="V528" s="27"/>
      <c r="W528" s="28"/>
    </row>
    <row r="529" spans="1:23" s="6" customFormat="1" ht="30" customHeight="1" x14ac:dyDescent="0.15">
      <c r="A529" s="54">
        <v>4</v>
      </c>
      <c r="B529" s="98" t="s">
        <v>477</v>
      </c>
      <c r="C529" s="46"/>
      <c r="D529" s="49"/>
      <c r="E529" s="46"/>
      <c r="F529" s="49"/>
      <c r="G529" s="46"/>
      <c r="H529" s="49"/>
      <c r="I529" s="46"/>
      <c r="J529" s="49"/>
      <c r="K529" s="28"/>
      <c r="L529" s="56">
        <v>19</v>
      </c>
      <c r="M529" s="98" t="s">
        <v>491</v>
      </c>
      <c r="N529" s="46"/>
      <c r="O529" s="49"/>
      <c r="P529" s="46"/>
      <c r="Q529" s="49"/>
      <c r="R529" s="46"/>
      <c r="S529" s="49"/>
      <c r="T529" s="46"/>
      <c r="U529" s="49"/>
      <c r="V529" s="27"/>
      <c r="W529" s="28"/>
    </row>
    <row r="530" spans="1:23" s="6" customFormat="1" ht="30" customHeight="1" x14ac:dyDescent="0.15">
      <c r="A530" s="54">
        <v>5</v>
      </c>
      <c r="B530" s="98" t="s">
        <v>478</v>
      </c>
      <c r="C530" s="46"/>
      <c r="D530" s="49"/>
      <c r="E530" s="46"/>
      <c r="F530" s="49"/>
      <c r="G530" s="46"/>
      <c r="H530" s="49"/>
      <c r="I530" s="46"/>
      <c r="J530" s="49"/>
      <c r="K530" s="28"/>
      <c r="L530" s="56">
        <v>20</v>
      </c>
      <c r="M530" s="98" t="s">
        <v>492</v>
      </c>
      <c r="N530" s="46"/>
      <c r="O530" s="49"/>
      <c r="P530" s="46"/>
      <c r="Q530" s="49"/>
      <c r="R530" s="46"/>
      <c r="S530" s="49"/>
      <c r="T530" s="46"/>
      <c r="U530" s="49"/>
      <c r="V530" s="27"/>
      <c r="W530" s="28"/>
    </row>
    <row r="531" spans="1:23" s="6" customFormat="1" ht="30" customHeight="1" x14ac:dyDescent="0.15">
      <c r="A531" s="54">
        <v>6</v>
      </c>
      <c r="B531" s="98" t="s">
        <v>479</v>
      </c>
      <c r="C531" s="46"/>
      <c r="D531" s="49"/>
      <c r="E531" s="46"/>
      <c r="F531" s="49"/>
      <c r="G531" s="46"/>
      <c r="H531" s="49"/>
      <c r="I531" s="46"/>
      <c r="J531" s="49"/>
      <c r="K531" s="28"/>
      <c r="L531" s="56">
        <v>21</v>
      </c>
      <c r="M531" s="98" t="s">
        <v>493</v>
      </c>
      <c r="N531" s="46"/>
      <c r="O531" s="49"/>
      <c r="P531" s="46"/>
      <c r="Q531" s="49"/>
      <c r="R531" s="46"/>
      <c r="S531" s="49"/>
      <c r="T531" s="46"/>
      <c r="U531" s="49"/>
      <c r="V531" s="27"/>
      <c r="W531" s="28"/>
    </row>
    <row r="532" spans="1:23" s="6" customFormat="1" ht="30" customHeight="1" x14ac:dyDescent="0.15">
      <c r="A532" s="54">
        <v>7</v>
      </c>
      <c r="B532" s="98" t="s">
        <v>480</v>
      </c>
      <c r="C532" s="46"/>
      <c r="D532" s="49"/>
      <c r="E532" s="46"/>
      <c r="F532" s="49"/>
      <c r="G532" s="46"/>
      <c r="H532" s="49"/>
      <c r="I532" s="46"/>
      <c r="J532" s="49"/>
      <c r="K532" s="28"/>
      <c r="L532" s="56">
        <v>22</v>
      </c>
      <c r="M532" s="106" t="s">
        <v>494</v>
      </c>
      <c r="N532" s="46"/>
      <c r="O532" s="49"/>
      <c r="P532" s="46"/>
      <c r="Q532" s="49"/>
      <c r="R532" s="46"/>
      <c r="S532" s="49"/>
      <c r="T532" s="46"/>
      <c r="U532" s="49"/>
      <c r="V532" s="27"/>
      <c r="W532" s="28"/>
    </row>
    <row r="533" spans="1:23" s="6" customFormat="1" ht="30" customHeight="1" thickBot="1" x14ac:dyDescent="0.2">
      <c r="A533" s="54">
        <v>8</v>
      </c>
      <c r="B533" s="98" t="s">
        <v>481</v>
      </c>
      <c r="C533" s="46"/>
      <c r="D533" s="49"/>
      <c r="E533" s="46"/>
      <c r="F533" s="49"/>
      <c r="G533" s="46"/>
      <c r="H533" s="49"/>
      <c r="I533" s="46"/>
      <c r="J533" s="49"/>
      <c r="K533" s="28"/>
      <c r="L533" s="55"/>
      <c r="M533" s="101"/>
      <c r="N533" s="47"/>
      <c r="O533" s="50"/>
      <c r="P533" s="47"/>
      <c r="Q533" s="50"/>
      <c r="R533" s="47"/>
      <c r="S533" s="50"/>
      <c r="T533" s="47"/>
      <c r="U533" s="50"/>
      <c r="V533" s="27"/>
      <c r="W533" s="28"/>
    </row>
    <row r="534" spans="1:23" s="6" customFormat="1" ht="30" customHeight="1" thickBot="1" x14ac:dyDescent="0.2">
      <c r="A534" s="54">
        <v>9</v>
      </c>
      <c r="B534" s="98" t="s">
        <v>482</v>
      </c>
      <c r="C534" s="46"/>
      <c r="D534" s="49"/>
      <c r="E534" s="46"/>
      <c r="F534" s="49"/>
      <c r="G534" s="46"/>
      <c r="H534" s="49"/>
      <c r="I534" s="46"/>
      <c r="J534" s="49"/>
      <c r="K534" s="28"/>
      <c r="L534" s="90"/>
      <c r="M534" s="127"/>
      <c r="N534" s="128"/>
      <c r="O534" s="128"/>
      <c r="P534" s="128"/>
      <c r="Q534" s="128"/>
      <c r="R534" s="128"/>
      <c r="S534" s="128"/>
      <c r="T534" s="128"/>
      <c r="U534" s="128"/>
      <c r="V534" s="28"/>
      <c r="W534" s="28"/>
    </row>
    <row r="535" spans="1:23" s="6" customFormat="1" ht="30" customHeight="1" x14ac:dyDescent="0.15">
      <c r="A535" s="54">
        <v>10</v>
      </c>
      <c r="B535" s="98" t="s">
        <v>483</v>
      </c>
      <c r="C535" s="46"/>
      <c r="D535" s="49"/>
      <c r="E535" s="46"/>
      <c r="F535" s="49"/>
      <c r="G535" s="46"/>
      <c r="H535" s="49"/>
      <c r="I535" s="46"/>
      <c r="J535" s="49"/>
      <c r="K535" s="28"/>
      <c r="L535" s="83"/>
      <c r="M535" s="65" t="s">
        <v>19</v>
      </c>
      <c r="N535" s="200" t="s">
        <v>590</v>
      </c>
      <c r="O535" s="198" t="s">
        <v>591</v>
      </c>
      <c r="P535" s="200" t="s">
        <v>592</v>
      </c>
      <c r="Q535" s="199" t="s">
        <v>588</v>
      </c>
      <c r="R535" s="200" t="s">
        <v>593</v>
      </c>
      <c r="S535" s="201" t="s">
        <v>588</v>
      </c>
      <c r="T535" s="51" t="s">
        <v>32</v>
      </c>
      <c r="U535" s="52" t="s">
        <v>16</v>
      </c>
      <c r="V535" s="28"/>
      <c r="W535" s="28"/>
    </row>
    <row r="536" spans="1:23" s="6" customFormat="1" ht="30" customHeight="1" x14ac:dyDescent="0.15">
      <c r="A536" s="54">
        <v>11</v>
      </c>
      <c r="B536" s="98" t="s">
        <v>484</v>
      </c>
      <c r="C536" s="46"/>
      <c r="D536" s="49"/>
      <c r="E536" s="46"/>
      <c r="F536" s="49"/>
      <c r="G536" s="46"/>
      <c r="H536" s="49"/>
      <c r="I536" s="46"/>
      <c r="J536" s="49"/>
      <c r="K536" s="28"/>
      <c r="L536" s="87"/>
      <c r="M536" s="102" t="s">
        <v>12</v>
      </c>
      <c r="N536" s="58"/>
      <c r="O536" s="59"/>
      <c r="P536" s="58"/>
      <c r="Q536" s="59"/>
      <c r="R536" s="58"/>
      <c r="S536" s="59"/>
      <c r="T536" s="93">
        <f>COUNTIF($I$526:$I$540,"あり")+COUNTIF($T$526:$T$532,"あり")</f>
        <v>0</v>
      </c>
      <c r="U536" s="59">
        <f>COUNTIF($I$526:$I$540,"なし")+COUNTIF($T$526:$T$532,"なし")</f>
        <v>0</v>
      </c>
      <c r="V536" s="27"/>
      <c r="W536" s="28"/>
    </row>
    <row r="537" spans="1:23" s="6" customFormat="1" ht="30" customHeight="1" x14ac:dyDescent="0.15">
      <c r="A537" s="141">
        <v>12</v>
      </c>
      <c r="B537" s="99" t="s">
        <v>485</v>
      </c>
      <c r="C537" s="46"/>
      <c r="D537" s="49"/>
      <c r="E537" s="46"/>
      <c r="F537" s="49"/>
      <c r="G537" s="46"/>
      <c r="H537" s="49"/>
      <c r="I537" s="46"/>
      <c r="J537" s="49"/>
      <c r="K537" s="28"/>
      <c r="L537" s="87"/>
      <c r="M537" s="102" t="s">
        <v>13</v>
      </c>
      <c r="N537" s="58">
        <f>COUNTIF($C$526:$C$540,"〇")</f>
        <v>0</v>
      </c>
      <c r="O537" s="59">
        <f>COUNTIF($D$526:$D$540,"〇")</f>
        <v>0</v>
      </c>
      <c r="P537" s="58">
        <f>COUNTIF($E$526:$E$540,"〇")</f>
        <v>0</v>
      </c>
      <c r="Q537" s="59">
        <f>COUNTIF($F$526:$F$540,"〇")</f>
        <v>0</v>
      </c>
      <c r="R537" s="58">
        <f>COUNTIF($G$526:$G$540,"〇")</f>
        <v>0</v>
      </c>
      <c r="S537" s="59">
        <f>COUNTIF($H$526:$H$540,"〇")+COUNTIF($S$269:$S$270,"〇")</f>
        <v>0</v>
      </c>
      <c r="T537" s="61" t="s">
        <v>34</v>
      </c>
      <c r="U537" s="62">
        <f>COUNTIF($J$526:$J$540,"使用")+COUNTIF($U$526:$U$532,"使用")</f>
        <v>0</v>
      </c>
      <c r="V537" s="27"/>
      <c r="W537" s="28"/>
    </row>
    <row r="538" spans="1:23" s="6" customFormat="1" ht="30" customHeight="1" x14ac:dyDescent="0.15">
      <c r="A538" s="54">
        <v>13</v>
      </c>
      <c r="B538" s="98" t="s">
        <v>486</v>
      </c>
      <c r="C538" s="46"/>
      <c r="D538" s="49"/>
      <c r="E538" s="46"/>
      <c r="F538" s="49"/>
      <c r="G538" s="46"/>
      <c r="H538" s="49"/>
      <c r="I538" s="46"/>
      <c r="J538" s="49"/>
      <c r="K538" s="28"/>
      <c r="L538" s="87"/>
      <c r="M538" s="102" t="s">
        <v>14</v>
      </c>
      <c r="N538" s="58">
        <f>COUNTIF($N$526:$N$532,"〇")</f>
        <v>0</v>
      </c>
      <c r="O538" s="59">
        <f>COUNTIF($O$526:$O$532,"〇")</f>
        <v>0</v>
      </c>
      <c r="P538" s="58">
        <f>COUNTIF($P$526:$P$532,"〇")</f>
        <v>0</v>
      </c>
      <c r="Q538" s="59">
        <f>COUNTIF($Q$526:$Q$532,"〇")</f>
        <v>0</v>
      </c>
      <c r="R538" s="58">
        <f>COUNTIF($R$526:$R$532,"〇")</f>
        <v>0</v>
      </c>
      <c r="S538" s="59">
        <f>COUNTIF($S$526:$S$532,"〇")</f>
        <v>0</v>
      </c>
      <c r="T538" s="61" t="s">
        <v>35</v>
      </c>
      <c r="U538" s="62">
        <f>COUNTIF($J$526:$J$540,"不使用")+COUNTIF($U$526:$U$532,"不使用")</f>
        <v>0</v>
      </c>
      <c r="V538" s="27"/>
      <c r="W538" s="28"/>
    </row>
    <row r="539" spans="1:23" s="6" customFormat="1" ht="30" customHeight="1" thickBot="1" x14ac:dyDescent="0.2">
      <c r="A539" s="54">
        <v>14</v>
      </c>
      <c r="B539" s="98" t="s">
        <v>487</v>
      </c>
      <c r="C539" s="46"/>
      <c r="D539" s="49"/>
      <c r="E539" s="46"/>
      <c r="F539" s="49"/>
      <c r="G539" s="46"/>
      <c r="H539" s="49"/>
      <c r="I539" s="46"/>
      <c r="J539" s="49"/>
      <c r="K539" s="28"/>
      <c r="L539" s="87"/>
      <c r="M539" s="103" t="s">
        <v>15</v>
      </c>
      <c r="N539" s="70"/>
      <c r="O539" s="71"/>
      <c r="P539" s="70"/>
      <c r="Q539" s="71"/>
      <c r="R539" s="70"/>
      <c r="S539" s="72"/>
      <c r="T539" s="63" t="s">
        <v>36</v>
      </c>
      <c r="U539" s="64">
        <f>COUNTIF($J$526:$J$540,"混合")+COUNTIF($U$526:$U$532,"混合")</f>
        <v>0</v>
      </c>
      <c r="V539" s="27"/>
      <c r="W539" s="28"/>
    </row>
    <row r="540" spans="1:23" s="6" customFormat="1" ht="30" customHeight="1" thickBot="1" x14ac:dyDescent="0.25">
      <c r="A540" s="55">
        <v>15</v>
      </c>
      <c r="B540" s="137" t="s">
        <v>495</v>
      </c>
      <c r="C540" s="47"/>
      <c r="D540" s="50"/>
      <c r="E540" s="47"/>
      <c r="F540" s="50"/>
      <c r="G540" s="47"/>
      <c r="H540" s="50"/>
      <c r="I540" s="47"/>
      <c r="J540" s="50"/>
      <c r="K540" s="28"/>
      <c r="L540" s="83"/>
      <c r="M540" s="129"/>
      <c r="Q540" s="44" t="s">
        <v>18</v>
      </c>
      <c r="V540" s="28"/>
      <c r="W540" s="28"/>
    </row>
    <row r="541" spans="1:23" s="1" customFormat="1" ht="24" customHeight="1" x14ac:dyDescent="0.15">
      <c r="A541" s="206" t="s">
        <v>6</v>
      </c>
      <c r="B541" s="206"/>
      <c r="C541" s="206"/>
      <c r="D541" s="206"/>
      <c r="E541" s="206"/>
      <c r="F541" s="206"/>
      <c r="G541" s="206"/>
      <c r="H541" s="206"/>
      <c r="I541" s="206"/>
      <c r="J541" s="206"/>
      <c r="K541" s="206"/>
      <c r="L541" s="206"/>
      <c r="M541" s="206"/>
      <c r="N541" s="206"/>
      <c r="O541" s="206"/>
      <c r="P541" s="206"/>
      <c r="Q541" s="206"/>
      <c r="R541" s="206"/>
      <c r="S541" s="206"/>
      <c r="T541" s="206"/>
      <c r="U541" s="206"/>
      <c r="V541" s="67"/>
      <c r="W541" s="67"/>
    </row>
    <row r="542" spans="1:23" s="1" customFormat="1" ht="7.5" customHeight="1" thickBot="1" x14ac:dyDescent="0.2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7"/>
      <c r="W542" s="67"/>
    </row>
    <row r="543" spans="1:23" s="1" customFormat="1" ht="13.5" customHeight="1" x14ac:dyDescent="0.15">
      <c r="A543" s="32"/>
      <c r="B543" s="207" t="s">
        <v>534</v>
      </c>
      <c r="C543" s="208"/>
      <c r="D543" s="211" t="s">
        <v>8</v>
      </c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</row>
    <row r="544" spans="1:23" s="1" customFormat="1" ht="19.5" customHeight="1" thickBot="1" x14ac:dyDescent="0.2">
      <c r="A544" s="12"/>
      <c r="B544" s="209"/>
      <c r="C544" s="210"/>
      <c r="D544" s="212"/>
      <c r="E544" s="13"/>
      <c r="F544" s="13"/>
      <c r="G544" s="68" t="s">
        <v>535</v>
      </c>
      <c r="H544" s="13"/>
      <c r="I544" s="13"/>
      <c r="J544" s="13"/>
      <c r="K544" s="13"/>
      <c r="L544" s="69" t="s">
        <v>5</v>
      </c>
      <c r="M544" s="13"/>
      <c r="N544" s="13"/>
      <c r="O544" s="13"/>
      <c r="P544" s="13"/>
      <c r="R544" s="43" t="s">
        <v>4</v>
      </c>
      <c r="S544" s="43"/>
      <c r="T544" s="31"/>
      <c r="U544" s="31"/>
      <c r="V544" s="13"/>
      <c r="W544" s="13"/>
    </row>
    <row r="545" spans="1:23" s="4" customFormat="1" ht="7.5" customHeight="1" thickBot="1" x14ac:dyDescent="0.2">
      <c r="A545" s="2"/>
      <c r="B545" s="3"/>
      <c r="C545" s="2"/>
      <c r="F545" s="11"/>
      <c r="Q545" s="16"/>
      <c r="R545" s="16"/>
      <c r="S545" s="16"/>
      <c r="T545" s="41"/>
      <c r="U545" s="41"/>
    </row>
    <row r="546" spans="1:23" s="5" customFormat="1" ht="14.25" customHeight="1" x14ac:dyDescent="0.15">
      <c r="A546" s="36"/>
      <c r="B546" s="37" t="s">
        <v>0</v>
      </c>
      <c r="C546" s="213" t="s">
        <v>2</v>
      </c>
      <c r="D546" s="214"/>
      <c r="E546" s="213" t="s">
        <v>1</v>
      </c>
      <c r="F546" s="214"/>
      <c r="G546" s="213" t="s">
        <v>3</v>
      </c>
      <c r="H546" s="214"/>
      <c r="I546" s="213" t="s">
        <v>9</v>
      </c>
      <c r="J546" s="214"/>
      <c r="K546" s="34"/>
      <c r="L546" s="36"/>
      <c r="M546" s="37" t="s">
        <v>0</v>
      </c>
      <c r="N546" s="213" t="s">
        <v>2</v>
      </c>
      <c r="O546" s="214"/>
      <c r="P546" s="213" t="s">
        <v>1</v>
      </c>
      <c r="Q546" s="214"/>
      <c r="R546" s="213" t="s">
        <v>3</v>
      </c>
      <c r="S546" s="214"/>
      <c r="T546" s="213" t="s">
        <v>9</v>
      </c>
      <c r="U546" s="214"/>
      <c r="V546" s="205"/>
      <c r="W546" s="202"/>
    </row>
    <row r="547" spans="1:23" s="5" customFormat="1" ht="30" customHeight="1" thickBot="1" x14ac:dyDescent="0.2">
      <c r="A547" s="38"/>
      <c r="B547" s="39" t="s">
        <v>7</v>
      </c>
      <c r="C547" s="196" t="s">
        <v>589</v>
      </c>
      <c r="D547" s="197" t="s">
        <v>587</v>
      </c>
      <c r="E547" s="196" t="s">
        <v>589</v>
      </c>
      <c r="F547" s="197" t="s">
        <v>587</v>
      </c>
      <c r="G547" s="196" t="s">
        <v>589</v>
      </c>
      <c r="H547" s="197" t="s">
        <v>587</v>
      </c>
      <c r="I547" s="42" t="s">
        <v>11</v>
      </c>
      <c r="J547" s="57" t="s">
        <v>17</v>
      </c>
      <c r="K547" s="30"/>
      <c r="L547" s="38"/>
      <c r="M547" s="39" t="s">
        <v>7</v>
      </c>
      <c r="N547" s="196" t="s">
        <v>589</v>
      </c>
      <c r="O547" s="197" t="s">
        <v>587</v>
      </c>
      <c r="P547" s="196" t="s">
        <v>589</v>
      </c>
      <c r="Q547" s="197" t="s">
        <v>587</v>
      </c>
      <c r="R547" s="196" t="s">
        <v>589</v>
      </c>
      <c r="S547" s="197" t="s">
        <v>587</v>
      </c>
      <c r="T547" s="42" t="s">
        <v>10</v>
      </c>
      <c r="U547" s="57" t="s">
        <v>17</v>
      </c>
      <c r="V547" s="35"/>
      <c r="W547" s="30"/>
    </row>
    <row r="548" spans="1:23" s="6" customFormat="1" ht="30" customHeight="1" x14ac:dyDescent="0.15">
      <c r="A548" s="53">
        <v>1</v>
      </c>
      <c r="B548" s="107" t="s">
        <v>496</v>
      </c>
      <c r="C548" s="45"/>
      <c r="D548" s="48"/>
      <c r="E548" s="45"/>
      <c r="F548" s="48"/>
      <c r="G548" s="45"/>
      <c r="H548" s="48"/>
      <c r="I548" s="45"/>
      <c r="J548" s="48"/>
      <c r="K548" s="28"/>
      <c r="L548" s="53">
        <v>15</v>
      </c>
      <c r="M548" s="107" t="s">
        <v>510</v>
      </c>
      <c r="N548" s="45"/>
      <c r="O548" s="48"/>
      <c r="P548" s="45"/>
      <c r="Q548" s="48"/>
      <c r="R548" s="45"/>
      <c r="S548" s="48"/>
      <c r="T548" s="45"/>
      <c r="U548" s="48"/>
      <c r="V548" s="27"/>
      <c r="W548" s="28"/>
    </row>
    <row r="549" spans="1:23" s="6" customFormat="1" ht="30" customHeight="1" x14ac:dyDescent="0.15">
      <c r="A549" s="54">
        <v>2</v>
      </c>
      <c r="B549" s="105" t="s">
        <v>497</v>
      </c>
      <c r="C549" s="46"/>
      <c r="D549" s="49"/>
      <c r="E549" s="46"/>
      <c r="F549" s="49"/>
      <c r="G549" s="46"/>
      <c r="H549" s="49"/>
      <c r="I549" s="46"/>
      <c r="J549" s="49"/>
      <c r="K549" s="28"/>
      <c r="L549" s="56">
        <v>16</v>
      </c>
      <c r="M549" s="105" t="s">
        <v>511</v>
      </c>
      <c r="N549" s="46"/>
      <c r="O549" s="49"/>
      <c r="P549" s="46"/>
      <c r="Q549" s="49"/>
      <c r="R549" s="46"/>
      <c r="S549" s="49"/>
      <c r="T549" s="46"/>
      <c r="U549" s="49"/>
      <c r="V549" s="27"/>
      <c r="W549" s="28"/>
    </row>
    <row r="550" spans="1:23" s="6" customFormat="1" ht="30" customHeight="1" x14ac:dyDescent="0.15">
      <c r="A550" s="54">
        <v>3</v>
      </c>
      <c r="B550" s="105" t="s">
        <v>498</v>
      </c>
      <c r="C550" s="46"/>
      <c r="D550" s="49"/>
      <c r="E550" s="46"/>
      <c r="F550" s="49"/>
      <c r="G550" s="46"/>
      <c r="H550" s="49"/>
      <c r="I550" s="46"/>
      <c r="J550" s="49"/>
      <c r="K550" s="28"/>
      <c r="L550" s="56">
        <v>17</v>
      </c>
      <c r="M550" s="105" t="s">
        <v>512</v>
      </c>
      <c r="N550" s="46"/>
      <c r="O550" s="49"/>
      <c r="P550" s="46"/>
      <c r="Q550" s="49"/>
      <c r="R550" s="46"/>
      <c r="S550" s="49"/>
      <c r="T550" s="46"/>
      <c r="U550" s="49"/>
      <c r="V550" s="27"/>
      <c r="W550" s="28"/>
    </row>
    <row r="551" spans="1:23" s="6" customFormat="1" ht="30" customHeight="1" x14ac:dyDescent="0.15">
      <c r="A551" s="54">
        <v>4</v>
      </c>
      <c r="B551" s="105" t="s">
        <v>499</v>
      </c>
      <c r="C551" s="46"/>
      <c r="D551" s="49"/>
      <c r="E551" s="46"/>
      <c r="F551" s="49"/>
      <c r="G551" s="46"/>
      <c r="H551" s="49"/>
      <c r="I551" s="46"/>
      <c r="J551" s="49"/>
      <c r="K551" s="28"/>
      <c r="L551" s="56">
        <v>18</v>
      </c>
      <c r="M551" s="105" t="s">
        <v>513</v>
      </c>
      <c r="N551" s="46"/>
      <c r="O551" s="49"/>
      <c r="P551" s="46"/>
      <c r="Q551" s="49"/>
      <c r="R551" s="46"/>
      <c r="S551" s="49"/>
      <c r="T551" s="46"/>
      <c r="U551" s="49"/>
      <c r="V551" s="27"/>
      <c r="W551" s="28"/>
    </row>
    <row r="552" spans="1:23" s="6" customFormat="1" ht="30" customHeight="1" thickBot="1" x14ac:dyDescent="0.2">
      <c r="A552" s="76">
        <v>5</v>
      </c>
      <c r="B552" s="108" t="s">
        <v>500</v>
      </c>
      <c r="C552" s="77"/>
      <c r="D552" s="78"/>
      <c r="E552" s="77"/>
      <c r="F552" s="78"/>
      <c r="G552" s="77"/>
      <c r="H552" s="78"/>
      <c r="I552" s="77"/>
      <c r="J552" s="78"/>
      <c r="K552" s="28"/>
      <c r="L552" s="56">
        <v>19</v>
      </c>
      <c r="M552" s="105" t="s">
        <v>514</v>
      </c>
      <c r="N552" s="46"/>
      <c r="O552" s="49"/>
      <c r="P552" s="46"/>
      <c r="Q552" s="49"/>
      <c r="R552" s="46"/>
      <c r="S552" s="49"/>
      <c r="T552" s="46"/>
      <c r="U552" s="49"/>
      <c r="V552" s="27"/>
      <c r="W552" s="28"/>
    </row>
    <row r="553" spans="1:23" s="6" customFormat="1" ht="30" customHeight="1" thickTop="1" x14ac:dyDescent="0.15">
      <c r="A553" s="73">
        <v>6</v>
      </c>
      <c r="B553" s="109" t="s">
        <v>501</v>
      </c>
      <c r="C553" s="74"/>
      <c r="D553" s="75"/>
      <c r="E553" s="74"/>
      <c r="F553" s="75"/>
      <c r="G553" s="74"/>
      <c r="H553" s="75"/>
      <c r="I553" s="74"/>
      <c r="J553" s="75"/>
      <c r="K553" s="28"/>
      <c r="L553" s="56">
        <v>20</v>
      </c>
      <c r="M553" s="105" t="s">
        <v>515</v>
      </c>
      <c r="N553" s="46"/>
      <c r="O553" s="49"/>
      <c r="P553" s="46"/>
      <c r="Q553" s="49"/>
      <c r="R553" s="46"/>
      <c r="S553" s="49"/>
      <c r="T553" s="46"/>
      <c r="U553" s="49"/>
      <c r="V553" s="27"/>
      <c r="W553" s="28"/>
    </row>
    <row r="554" spans="1:23" s="6" customFormat="1" ht="30" customHeight="1" x14ac:dyDescent="0.15">
      <c r="A554" s="54">
        <v>7</v>
      </c>
      <c r="B554" s="105" t="s">
        <v>502</v>
      </c>
      <c r="C554" s="46"/>
      <c r="D554" s="49"/>
      <c r="E554" s="46"/>
      <c r="F554" s="49"/>
      <c r="G554" s="46"/>
      <c r="H554" s="49"/>
      <c r="I554" s="46"/>
      <c r="J554" s="49"/>
      <c r="K554" s="28"/>
      <c r="L554" s="56">
        <v>21</v>
      </c>
      <c r="M554" s="105" t="s">
        <v>516</v>
      </c>
      <c r="N554" s="46"/>
      <c r="O554" s="49"/>
      <c r="P554" s="46"/>
      <c r="Q554" s="49"/>
      <c r="R554" s="46"/>
      <c r="S554" s="49"/>
      <c r="T554" s="46"/>
      <c r="U554" s="49"/>
      <c r="V554" s="27"/>
      <c r="W554" s="28"/>
    </row>
    <row r="555" spans="1:23" s="6" customFormat="1" ht="30" customHeight="1" x14ac:dyDescent="0.15">
      <c r="A555" s="54">
        <v>8</v>
      </c>
      <c r="B555" s="105" t="s">
        <v>503</v>
      </c>
      <c r="C555" s="46"/>
      <c r="D555" s="49"/>
      <c r="E555" s="46"/>
      <c r="F555" s="49"/>
      <c r="G555" s="46"/>
      <c r="H555" s="49"/>
      <c r="I555" s="46"/>
      <c r="J555" s="49"/>
      <c r="K555" s="28"/>
      <c r="L555" s="56">
        <v>22</v>
      </c>
      <c r="M555" s="105" t="s">
        <v>517</v>
      </c>
      <c r="N555" s="46"/>
      <c r="O555" s="49"/>
      <c r="P555" s="46"/>
      <c r="Q555" s="49"/>
      <c r="R555" s="46"/>
      <c r="S555" s="49"/>
      <c r="T555" s="46"/>
      <c r="U555" s="49"/>
      <c r="V555" s="27"/>
      <c r="W555" s="28"/>
    </row>
    <row r="556" spans="1:23" s="6" customFormat="1" ht="30" customHeight="1" x14ac:dyDescent="0.15">
      <c r="A556" s="54">
        <v>9</v>
      </c>
      <c r="B556" s="105" t="s">
        <v>504</v>
      </c>
      <c r="C556" s="46"/>
      <c r="D556" s="49"/>
      <c r="E556" s="46"/>
      <c r="F556" s="49"/>
      <c r="G556" s="46"/>
      <c r="H556" s="49"/>
      <c r="I556" s="46"/>
      <c r="J556" s="49"/>
      <c r="K556" s="28"/>
      <c r="L556" s="56">
        <v>23</v>
      </c>
      <c r="M556" s="105" t="s">
        <v>518</v>
      </c>
      <c r="N556" s="46"/>
      <c r="O556" s="49"/>
      <c r="P556" s="46"/>
      <c r="Q556" s="49"/>
      <c r="R556" s="46"/>
      <c r="S556" s="49"/>
      <c r="T556" s="46"/>
      <c r="U556" s="49"/>
      <c r="V556" s="27"/>
      <c r="W556" s="28"/>
    </row>
    <row r="557" spans="1:23" s="6" customFormat="1" ht="30" customHeight="1" x14ac:dyDescent="0.15">
      <c r="A557" s="54">
        <v>10</v>
      </c>
      <c r="B557" s="105" t="s">
        <v>505</v>
      </c>
      <c r="C557" s="46"/>
      <c r="D557" s="49"/>
      <c r="E557" s="46"/>
      <c r="F557" s="49"/>
      <c r="G557" s="46"/>
      <c r="H557" s="49"/>
      <c r="I557" s="46"/>
      <c r="J557" s="49"/>
      <c r="K557" s="28"/>
      <c r="L557" s="56">
        <v>24</v>
      </c>
      <c r="M557" s="105" t="s">
        <v>519</v>
      </c>
      <c r="N557" s="46"/>
      <c r="O557" s="49"/>
      <c r="P557" s="46"/>
      <c r="Q557" s="49"/>
      <c r="R557" s="46"/>
      <c r="S557" s="49"/>
      <c r="T557" s="46"/>
      <c r="U557" s="49"/>
      <c r="V557" s="27"/>
      <c r="W557" s="28"/>
    </row>
    <row r="558" spans="1:23" s="6" customFormat="1" ht="30" customHeight="1" x14ac:dyDescent="0.15">
      <c r="A558" s="54">
        <v>11</v>
      </c>
      <c r="B558" s="105" t="s">
        <v>506</v>
      </c>
      <c r="C558" s="46"/>
      <c r="D558" s="49"/>
      <c r="E558" s="46"/>
      <c r="F558" s="49"/>
      <c r="G558" s="46"/>
      <c r="H558" s="49"/>
      <c r="I558" s="46"/>
      <c r="J558" s="49"/>
      <c r="K558" s="28"/>
      <c r="L558" s="56">
        <v>25</v>
      </c>
      <c r="M558" s="105" t="s">
        <v>520</v>
      </c>
      <c r="N558" s="46"/>
      <c r="O558" s="49"/>
      <c r="P558" s="46"/>
      <c r="Q558" s="49"/>
      <c r="R558" s="46"/>
      <c r="S558" s="49"/>
      <c r="T558" s="46"/>
      <c r="U558" s="49"/>
      <c r="V558" s="27"/>
      <c r="W558" s="28"/>
    </row>
    <row r="559" spans="1:23" s="6" customFormat="1" ht="30" customHeight="1" x14ac:dyDescent="0.15">
      <c r="A559" s="54">
        <v>12</v>
      </c>
      <c r="B559" s="105" t="s">
        <v>507</v>
      </c>
      <c r="C559" s="46"/>
      <c r="D559" s="49"/>
      <c r="E559" s="46"/>
      <c r="F559" s="49"/>
      <c r="G559" s="46"/>
      <c r="H559" s="49"/>
      <c r="I559" s="46"/>
      <c r="J559" s="49"/>
      <c r="K559" s="28"/>
      <c r="L559" s="56">
        <v>26</v>
      </c>
      <c r="M559" s="105" t="s">
        <v>521</v>
      </c>
      <c r="N559" s="46"/>
      <c r="O559" s="49"/>
      <c r="P559" s="46"/>
      <c r="Q559" s="49"/>
      <c r="R559" s="46"/>
      <c r="S559" s="49"/>
      <c r="T559" s="46"/>
      <c r="U559" s="49"/>
      <c r="V559" s="27"/>
      <c r="W559" s="28"/>
    </row>
    <row r="560" spans="1:23" s="6" customFormat="1" ht="30" customHeight="1" thickBot="1" x14ac:dyDescent="0.2">
      <c r="A560" s="54">
        <v>13</v>
      </c>
      <c r="B560" s="105" t="s">
        <v>508</v>
      </c>
      <c r="C560" s="46"/>
      <c r="D560" s="49"/>
      <c r="E560" s="46"/>
      <c r="F560" s="49"/>
      <c r="G560" s="46"/>
      <c r="H560" s="49"/>
      <c r="I560" s="46"/>
      <c r="J560" s="49"/>
      <c r="K560" s="28"/>
      <c r="L560" s="92">
        <v>27</v>
      </c>
      <c r="M560" s="108" t="s">
        <v>522</v>
      </c>
      <c r="N560" s="77"/>
      <c r="O560" s="78"/>
      <c r="P560" s="77"/>
      <c r="Q560" s="78"/>
      <c r="R560" s="77"/>
      <c r="S560" s="78"/>
      <c r="T560" s="77"/>
      <c r="U560" s="78"/>
      <c r="V560" s="27"/>
      <c r="W560" s="28"/>
    </row>
    <row r="561" spans="1:23" s="6" customFormat="1" ht="30" customHeight="1" thickTop="1" thickBot="1" x14ac:dyDescent="0.2">
      <c r="A561" s="55">
        <v>14</v>
      </c>
      <c r="B561" s="110" t="s">
        <v>509</v>
      </c>
      <c r="C561" s="47"/>
      <c r="D561" s="50"/>
      <c r="E561" s="47"/>
      <c r="F561" s="50"/>
      <c r="G561" s="47"/>
      <c r="H561" s="50"/>
      <c r="I561" s="47"/>
      <c r="J561" s="50"/>
      <c r="K561" s="28"/>
      <c r="L561" s="113">
        <v>28</v>
      </c>
      <c r="M561" s="126" t="s">
        <v>523</v>
      </c>
      <c r="N561" s="40"/>
      <c r="O561" s="115"/>
      <c r="P561" s="40"/>
      <c r="Q561" s="115"/>
      <c r="R561" s="40"/>
      <c r="S561" s="115"/>
      <c r="T561" s="40"/>
      <c r="U561" s="115"/>
      <c r="V561" s="27"/>
      <c r="W561" s="28"/>
    </row>
    <row r="562" spans="1:23" s="6" customFormat="1" ht="6" customHeight="1" x14ac:dyDescent="0.15">
      <c r="C562" s="7"/>
      <c r="D562" s="7"/>
    </row>
    <row r="563" spans="1:23" s="1" customFormat="1" ht="24" customHeight="1" x14ac:dyDescent="0.15">
      <c r="A563" s="206" t="s">
        <v>6</v>
      </c>
      <c r="B563" s="206"/>
      <c r="C563" s="206"/>
      <c r="D563" s="206"/>
      <c r="E563" s="206"/>
      <c r="F563" s="206"/>
      <c r="G563" s="206"/>
      <c r="H563" s="206"/>
      <c r="I563" s="206"/>
      <c r="J563" s="206"/>
      <c r="K563" s="206"/>
      <c r="L563" s="206"/>
      <c r="M563" s="206"/>
      <c r="N563" s="206"/>
      <c r="O563" s="206"/>
      <c r="P563" s="206"/>
      <c r="Q563" s="206"/>
      <c r="R563" s="206"/>
      <c r="S563" s="206"/>
      <c r="T563" s="206"/>
      <c r="U563" s="206"/>
      <c r="V563" s="67"/>
      <c r="W563" s="67"/>
    </row>
    <row r="564" spans="1:23" s="1" customFormat="1" ht="7.5" customHeight="1" thickBot="1" x14ac:dyDescent="0.2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7"/>
      <c r="W564" s="67"/>
    </row>
    <row r="565" spans="1:23" s="1" customFormat="1" ht="13.5" customHeight="1" x14ac:dyDescent="0.15">
      <c r="A565" s="20"/>
      <c r="B565" s="207" t="s">
        <v>534</v>
      </c>
      <c r="C565" s="208"/>
      <c r="D565" s="211" t="s">
        <v>8</v>
      </c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1:23" s="1" customFormat="1" ht="19.5" customHeight="1" thickBot="1" x14ac:dyDescent="0.2">
      <c r="A566" s="12"/>
      <c r="B566" s="209"/>
      <c r="C566" s="210"/>
      <c r="D566" s="212"/>
      <c r="E566" s="13"/>
      <c r="F566" s="13"/>
      <c r="G566" s="68"/>
      <c r="H566" s="13"/>
      <c r="I566" s="13"/>
      <c r="J566" s="13"/>
      <c r="K566" s="13"/>
      <c r="L566" s="69"/>
      <c r="M566" s="13"/>
      <c r="N566" s="13"/>
      <c r="O566" s="13"/>
      <c r="P566" s="13"/>
      <c r="R566" s="43" t="s">
        <v>4</v>
      </c>
      <c r="S566" s="43"/>
      <c r="T566" s="18"/>
      <c r="U566" s="18"/>
      <c r="V566" s="13"/>
      <c r="W566" s="13"/>
    </row>
    <row r="567" spans="1:23" s="4" customFormat="1" ht="7.5" customHeight="1" thickBot="1" x14ac:dyDescent="0.2">
      <c r="A567" s="2"/>
      <c r="B567" s="3"/>
      <c r="C567" s="2"/>
      <c r="F567" s="11"/>
      <c r="Q567" s="41"/>
      <c r="R567" s="41"/>
      <c r="S567" s="41"/>
      <c r="T567" s="41"/>
      <c r="U567" s="41"/>
    </row>
    <row r="568" spans="1:23" s="5" customFormat="1" ht="14.25" customHeight="1" x14ac:dyDescent="0.15">
      <c r="A568" s="36"/>
      <c r="B568" s="37" t="s">
        <v>0</v>
      </c>
      <c r="C568" s="213" t="s">
        <v>2</v>
      </c>
      <c r="D568" s="214"/>
      <c r="E568" s="213" t="s">
        <v>1</v>
      </c>
      <c r="F568" s="214"/>
      <c r="G568" s="213" t="s">
        <v>3</v>
      </c>
      <c r="H568" s="214"/>
      <c r="I568" s="203" t="s">
        <v>9</v>
      </c>
      <c r="J568" s="204"/>
      <c r="K568" s="22"/>
      <c r="L568" s="79"/>
      <c r="M568" s="80"/>
      <c r="N568" s="215"/>
      <c r="O568" s="215"/>
      <c r="P568" s="215"/>
      <c r="Q568" s="215"/>
      <c r="R568" s="215"/>
      <c r="S568" s="215"/>
      <c r="T568" s="215"/>
      <c r="U568" s="215"/>
      <c r="V568" s="202"/>
      <c r="W568" s="202"/>
    </row>
    <row r="569" spans="1:23" s="5" customFormat="1" ht="30" customHeight="1" thickBot="1" x14ac:dyDescent="0.2">
      <c r="A569" s="38"/>
      <c r="B569" s="39" t="s">
        <v>7</v>
      </c>
      <c r="C569" s="196" t="s">
        <v>589</v>
      </c>
      <c r="D569" s="197" t="s">
        <v>587</v>
      </c>
      <c r="E569" s="196" t="s">
        <v>589</v>
      </c>
      <c r="F569" s="197" t="s">
        <v>587</v>
      </c>
      <c r="G569" s="196" t="s">
        <v>589</v>
      </c>
      <c r="H569" s="197" t="s">
        <v>587</v>
      </c>
      <c r="I569" s="42" t="s">
        <v>11</v>
      </c>
      <c r="J569" s="57" t="s">
        <v>17</v>
      </c>
      <c r="K569" s="24"/>
      <c r="L569" s="79"/>
      <c r="M569" s="142"/>
      <c r="N569" s="143"/>
      <c r="O569" s="143"/>
      <c r="P569" s="143"/>
      <c r="Q569" s="143"/>
      <c r="R569" s="143"/>
      <c r="S569" s="143"/>
      <c r="T569" s="143"/>
      <c r="U569" s="144"/>
      <c r="V569" s="30"/>
      <c r="W569" s="24"/>
    </row>
    <row r="570" spans="1:23" s="6" customFormat="1" ht="30" customHeight="1" x14ac:dyDescent="0.15">
      <c r="A570" s="53">
        <v>29</v>
      </c>
      <c r="B570" s="107" t="s">
        <v>524</v>
      </c>
      <c r="C570" s="45"/>
      <c r="D570" s="48"/>
      <c r="E570" s="45"/>
      <c r="F570" s="48"/>
      <c r="G570" s="45"/>
      <c r="H570" s="48"/>
      <c r="I570" s="45"/>
      <c r="J570" s="48"/>
      <c r="K570" s="25"/>
      <c r="L570" s="81"/>
      <c r="M570" s="65" t="s">
        <v>19</v>
      </c>
      <c r="N570" s="200" t="s">
        <v>590</v>
      </c>
      <c r="O570" s="198" t="s">
        <v>591</v>
      </c>
      <c r="P570" s="200" t="s">
        <v>592</v>
      </c>
      <c r="Q570" s="199" t="s">
        <v>588</v>
      </c>
      <c r="R570" s="200" t="s">
        <v>593</v>
      </c>
      <c r="S570" s="201" t="s">
        <v>588</v>
      </c>
      <c r="T570" s="51" t="s">
        <v>32</v>
      </c>
      <c r="U570" s="52" t="s">
        <v>16</v>
      </c>
      <c r="V570" s="28"/>
      <c r="W570" s="25"/>
    </row>
    <row r="571" spans="1:23" s="6" customFormat="1" ht="30" customHeight="1" x14ac:dyDescent="0.15">
      <c r="A571" s="54">
        <v>30</v>
      </c>
      <c r="B571" s="105" t="s">
        <v>525</v>
      </c>
      <c r="C571" s="46"/>
      <c r="D571" s="49"/>
      <c r="E571" s="46"/>
      <c r="F571" s="49"/>
      <c r="G571" s="46"/>
      <c r="H571" s="49"/>
      <c r="I571" s="46"/>
      <c r="J571" s="49"/>
      <c r="K571" s="25"/>
      <c r="L571" s="83"/>
      <c r="M571" s="102" t="s">
        <v>12</v>
      </c>
      <c r="N571" s="58">
        <f>COUNTIF($C$548:$C$552,"〇")</f>
        <v>0</v>
      </c>
      <c r="O571" s="59">
        <f>COUNTIF($D$548:$D$552,"〇")</f>
        <v>0</v>
      </c>
      <c r="P571" s="58">
        <f>COUNTIF($E$548:$E$552,"〇")</f>
        <v>0</v>
      </c>
      <c r="Q571" s="59">
        <f>COUNTIF($F$548:$F$552,"〇")</f>
        <v>0</v>
      </c>
      <c r="R571" s="58">
        <f>COUNTIF($G$548:$G$552,"〇")</f>
        <v>0</v>
      </c>
      <c r="S571" s="59">
        <f>COUNTIF($H$548:$H$552,"〇")</f>
        <v>0</v>
      </c>
      <c r="T571" s="60">
        <f>COUNTIF($I$548:$I$561,"あり")+COUNTIF($T$548:$T$561,"あり")+COUNTIF($I$570:$I$579,"あり")</f>
        <v>0</v>
      </c>
      <c r="U571" s="59">
        <f>COUNTIF($I$548:$I$561,"なし")+COUNTIF($T$548:$T$561,"なし")+COUNTIF($I$570:$I$579,"なし")</f>
        <v>0</v>
      </c>
      <c r="V571" s="28"/>
      <c r="W571" s="25"/>
    </row>
    <row r="572" spans="1:23" s="6" customFormat="1" ht="30" customHeight="1" x14ac:dyDescent="0.15">
      <c r="A572" s="54">
        <v>31</v>
      </c>
      <c r="B572" s="105" t="s">
        <v>526</v>
      </c>
      <c r="C572" s="46"/>
      <c r="D572" s="49"/>
      <c r="E572" s="46"/>
      <c r="F572" s="49"/>
      <c r="G572" s="46"/>
      <c r="H572" s="49"/>
      <c r="I572" s="46"/>
      <c r="J572" s="49"/>
      <c r="K572" s="25"/>
      <c r="L572" s="83"/>
      <c r="M572" s="102" t="s">
        <v>13</v>
      </c>
      <c r="N572" s="58">
        <f>COUNTIF($C$553:$C$561,"〇")+COUNTIF($N$548:$N$560,"〇")</f>
        <v>0</v>
      </c>
      <c r="O572" s="59">
        <f>COUNTIF($D$553:$D$561,"〇")+COUNTIF($O$548:$O$560,"〇")</f>
        <v>0</v>
      </c>
      <c r="P572" s="58">
        <f>COUNTIF($E$553:$E$561,"〇")+COUNTIF($P$548:$P$560,"〇")</f>
        <v>0</v>
      </c>
      <c r="Q572" s="59">
        <f>COUNTIF($F$553:$F$561,"〇")+COUNTIF($Q$548:$Q$560,"〇")</f>
        <v>0</v>
      </c>
      <c r="R572" s="58">
        <f>COUNTIF($G$553:$G$561,"〇")+COUNTIF($R$548:$R$560,"〇")</f>
        <v>0</v>
      </c>
      <c r="S572" s="59">
        <f>COUNTIF($H$553:$H$561,"〇")+COUNTIF($S$548:$S$560,"〇")</f>
        <v>0</v>
      </c>
      <c r="T572" s="61" t="s">
        <v>34</v>
      </c>
      <c r="U572" s="62">
        <f>COUNTIF($J$548:$J$561,"使用")+COUNTIF($U$548:$U$561,"使用")+COUNTIF($J$570:$J$579,"使用")</f>
        <v>0</v>
      </c>
      <c r="V572" s="28"/>
      <c r="W572" s="25"/>
    </row>
    <row r="573" spans="1:23" s="6" customFormat="1" ht="30" customHeight="1" x14ac:dyDescent="0.15">
      <c r="A573" s="54">
        <v>32</v>
      </c>
      <c r="B573" s="105" t="s">
        <v>527</v>
      </c>
      <c r="C573" s="46"/>
      <c r="D573" s="49"/>
      <c r="E573" s="46"/>
      <c r="F573" s="49"/>
      <c r="G573" s="46"/>
      <c r="H573" s="49"/>
      <c r="I573" s="46"/>
      <c r="J573" s="49"/>
      <c r="K573" s="25"/>
      <c r="L573" s="83"/>
      <c r="M573" s="102" t="s">
        <v>14</v>
      </c>
      <c r="N573" s="58">
        <f>COUNTIF($N$561,"〇")+COUNTIF($C$570:$C$579,"〇")</f>
        <v>0</v>
      </c>
      <c r="O573" s="59">
        <f>COUNTIF($O$561,"〇")+COUNTIF($D$570:$D$579,"〇")</f>
        <v>0</v>
      </c>
      <c r="P573" s="58">
        <f>COUNTIF($P$561,"〇")+COUNTIF($E$570:$E$579,"〇")</f>
        <v>0</v>
      </c>
      <c r="Q573" s="59">
        <f>COUNTIF($Q$561,"〇")+COUNTIF($F$570:$F$579,"〇")</f>
        <v>0</v>
      </c>
      <c r="R573" s="58">
        <f>COUNTIF($R$561,"〇")+COUNTIF($G$570:$G$579,"〇")</f>
        <v>0</v>
      </c>
      <c r="S573" s="59">
        <f>COUNTIF($S$561,"〇")+COUNTIF($H$570:$H$579,"〇")</f>
        <v>0</v>
      </c>
      <c r="T573" s="61" t="s">
        <v>35</v>
      </c>
      <c r="U573" s="62">
        <f>COUNTIF($J$548:$J$561,"不使用")+COUNTIF($U$548:$U$561,"不使用")+COUNTIF($J$570:$J$579,"不使用")</f>
        <v>0</v>
      </c>
      <c r="V573" s="28"/>
      <c r="W573" s="25"/>
    </row>
    <row r="574" spans="1:23" s="6" customFormat="1" ht="30" customHeight="1" thickBot="1" x14ac:dyDescent="0.2">
      <c r="A574" s="54">
        <v>33</v>
      </c>
      <c r="B574" s="105" t="s">
        <v>528</v>
      </c>
      <c r="C574" s="46"/>
      <c r="D574" s="49"/>
      <c r="E574" s="46"/>
      <c r="F574" s="49"/>
      <c r="G574" s="46"/>
      <c r="H574" s="49"/>
      <c r="I574" s="46"/>
      <c r="J574" s="49"/>
      <c r="K574" s="25"/>
      <c r="L574" s="83"/>
      <c r="M574" s="103" t="s">
        <v>15</v>
      </c>
      <c r="N574" s="70"/>
      <c r="O574" s="71"/>
      <c r="P574" s="70"/>
      <c r="Q574" s="71"/>
      <c r="R574" s="70"/>
      <c r="S574" s="72"/>
      <c r="T574" s="63" t="s">
        <v>36</v>
      </c>
      <c r="U574" s="64">
        <f>COUNTIF($J$548:$J$561,"混合")+COUNTIF($U$548:$U$561,"混合")+COUNTIF($J$570:$J$579,"混合")</f>
        <v>0</v>
      </c>
      <c r="V574" s="28"/>
      <c r="W574" s="25"/>
    </row>
    <row r="575" spans="1:23" s="6" customFormat="1" ht="30" customHeight="1" x14ac:dyDescent="0.15">
      <c r="A575" s="54">
        <v>34</v>
      </c>
      <c r="B575" s="105" t="s">
        <v>529</v>
      </c>
      <c r="C575" s="46"/>
      <c r="D575" s="49"/>
      <c r="E575" s="46"/>
      <c r="F575" s="49"/>
      <c r="G575" s="46"/>
      <c r="H575" s="49"/>
      <c r="I575" s="46"/>
      <c r="J575" s="49"/>
      <c r="K575" s="25"/>
      <c r="L575" s="83"/>
      <c r="M575" s="111"/>
      <c r="N575" s="28"/>
      <c r="O575" s="28"/>
      <c r="P575" s="28"/>
      <c r="Q575" s="28"/>
      <c r="R575" s="28"/>
      <c r="S575" s="28"/>
      <c r="T575" s="28"/>
      <c r="U575" s="28"/>
      <c r="V575" s="28"/>
      <c r="W575" s="25"/>
    </row>
    <row r="576" spans="1:23" s="6" customFormat="1" ht="30" customHeight="1" x14ac:dyDescent="0.15">
      <c r="A576" s="54">
        <v>35</v>
      </c>
      <c r="B576" s="105" t="s">
        <v>530</v>
      </c>
      <c r="C576" s="46"/>
      <c r="D576" s="49"/>
      <c r="E576" s="46"/>
      <c r="F576" s="49"/>
      <c r="G576" s="46"/>
      <c r="H576" s="49"/>
      <c r="I576" s="46"/>
      <c r="J576" s="49"/>
      <c r="K576" s="25"/>
      <c r="L576" s="83"/>
      <c r="M576" s="111"/>
      <c r="N576" s="28"/>
      <c r="O576" s="28"/>
      <c r="P576" s="28"/>
      <c r="Q576" s="28"/>
      <c r="R576" s="28"/>
      <c r="S576" s="28"/>
      <c r="T576" s="28"/>
      <c r="U576" s="28"/>
      <c r="V576" s="28"/>
      <c r="W576" s="25"/>
    </row>
    <row r="577" spans="1:23" s="6" customFormat="1" ht="30" customHeight="1" x14ac:dyDescent="0.15">
      <c r="A577" s="54">
        <v>36</v>
      </c>
      <c r="B577" s="105" t="s">
        <v>531</v>
      </c>
      <c r="C577" s="46"/>
      <c r="D577" s="49"/>
      <c r="E577" s="46"/>
      <c r="F577" s="49"/>
      <c r="G577" s="46"/>
      <c r="H577" s="49"/>
      <c r="I577" s="46"/>
      <c r="J577" s="49"/>
      <c r="K577" s="25"/>
      <c r="L577" s="83"/>
      <c r="M577" s="111"/>
      <c r="N577" s="28"/>
      <c r="O577" s="28"/>
      <c r="P577" s="28"/>
      <c r="Q577" s="28"/>
      <c r="R577" s="28"/>
      <c r="S577" s="28"/>
      <c r="T577" s="28"/>
      <c r="U577" s="28"/>
      <c r="V577" s="28"/>
      <c r="W577" s="25"/>
    </row>
    <row r="578" spans="1:23" s="6" customFormat="1" ht="30" customHeight="1" x14ac:dyDescent="0.15">
      <c r="A578" s="54">
        <v>37</v>
      </c>
      <c r="B578" s="105" t="s">
        <v>532</v>
      </c>
      <c r="C578" s="46"/>
      <c r="D578" s="49"/>
      <c r="E578" s="46"/>
      <c r="F578" s="49"/>
      <c r="G578" s="46"/>
      <c r="H578" s="49"/>
      <c r="I578" s="46"/>
      <c r="J578" s="49"/>
      <c r="K578" s="25"/>
      <c r="L578" s="83"/>
      <c r="M578" s="111"/>
      <c r="N578" s="28"/>
      <c r="O578" s="28"/>
      <c r="P578" s="28"/>
      <c r="Q578" s="28"/>
      <c r="R578" s="28"/>
      <c r="S578" s="28"/>
      <c r="T578" s="28"/>
      <c r="U578" s="28"/>
      <c r="V578" s="28"/>
      <c r="W578" s="25"/>
    </row>
    <row r="579" spans="1:23" s="6" customFormat="1" ht="30" customHeight="1" x14ac:dyDescent="0.15">
      <c r="A579" s="54">
        <v>38</v>
      </c>
      <c r="B579" s="105" t="s">
        <v>533</v>
      </c>
      <c r="C579" s="46"/>
      <c r="D579" s="49"/>
      <c r="E579" s="46"/>
      <c r="F579" s="49"/>
      <c r="G579" s="46"/>
      <c r="H579" s="49"/>
      <c r="I579" s="46"/>
      <c r="J579" s="49"/>
      <c r="K579" s="25"/>
      <c r="L579" s="83"/>
      <c r="M579" s="111"/>
      <c r="N579" s="28"/>
      <c r="O579" s="28"/>
      <c r="P579" s="28"/>
      <c r="Q579" s="28"/>
      <c r="R579" s="28"/>
      <c r="S579" s="28"/>
      <c r="T579" s="28"/>
      <c r="U579" s="28"/>
      <c r="V579" s="28"/>
      <c r="W579" s="25"/>
    </row>
    <row r="580" spans="1:23" s="6" customFormat="1" ht="30" customHeight="1" x14ac:dyDescent="0.15">
      <c r="A580" s="54"/>
      <c r="B580" s="105"/>
      <c r="C580" s="46"/>
      <c r="D580" s="49"/>
      <c r="E580" s="46"/>
      <c r="F580" s="49"/>
      <c r="G580" s="46"/>
      <c r="H580" s="49"/>
      <c r="I580" s="46"/>
      <c r="J580" s="49"/>
      <c r="K580" s="25"/>
      <c r="L580" s="83"/>
      <c r="M580" s="111"/>
      <c r="N580" s="28"/>
      <c r="O580" s="28"/>
      <c r="P580" s="28"/>
      <c r="Q580" s="28"/>
      <c r="R580" s="28"/>
      <c r="S580" s="28"/>
      <c r="T580" s="28"/>
      <c r="U580" s="28"/>
      <c r="V580" s="28"/>
      <c r="W580" s="25"/>
    </row>
    <row r="581" spans="1:23" s="6" customFormat="1" ht="30" customHeight="1" x14ac:dyDescent="0.15">
      <c r="A581" s="54"/>
      <c r="B581" s="105"/>
      <c r="C581" s="46"/>
      <c r="D581" s="49"/>
      <c r="E581" s="46"/>
      <c r="F581" s="49"/>
      <c r="G581" s="46"/>
      <c r="H581" s="49"/>
      <c r="I581" s="46"/>
      <c r="J581" s="49"/>
      <c r="K581" s="25"/>
      <c r="L581" s="83"/>
      <c r="M581" s="111"/>
      <c r="N581" s="28"/>
      <c r="O581" s="28"/>
      <c r="P581" s="28"/>
      <c r="Q581" s="28"/>
      <c r="R581" s="28"/>
      <c r="S581" s="28"/>
      <c r="T581" s="28"/>
      <c r="U581" s="28"/>
      <c r="V581" s="28"/>
      <c r="W581" s="25"/>
    </row>
    <row r="582" spans="1:23" s="6" customFormat="1" ht="30" customHeight="1" x14ac:dyDescent="0.15">
      <c r="A582" s="54"/>
      <c r="B582" s="105"/>
      <c r="C582" s="46"/>
      <c r="D582" s="49"/>
      <c r="E582" s="46"/>
      <c r="F582" s="49"/>
      <c r="G582" s="46"/>
      <c r="H582" s="49"/>
      <c r="I582" s="46"/>
      <c r="J582" s="49"/>
      <c r="K582" s="25"/>
      <c r="L582" s="83"/>
      <c r="M582" s="111"/>
      <c r="N582" s="28"/>
      <c r="O582" s="28"/>
      <c r="P582" s="28"/>
      <c r="Q582" s="28"/>
      <c r="R582" s="28"/>
      <c r="S582" s="28"/>
      <c r="T582" s="28"/>
      <c r="U582" s="28"/>
      <c r="V582" s="28"/>
      <c r="W582" s="25"/>
    </row>
    <row r="583" spans="1:23" s="6" customFormat="1" ht="30" customHeight="1" thickBot="1" x14ac:dyDescent="0.25">
      <c r="A583" s="55"/>
      <c r="B583" s="110"/>
      <c r="C583" s="47"/>
      <c r="D583" s="50"/>
      <c r="E583" s="47"/>
      <c r="F583" s="50"/>
      <c r="G583" s="47"/>
      <c r="H583" s="50"/>
      <c r="I583" s="47"/>
      <c r="J583" s="50"/>
      <c r="K583" s="25"/>
      <c r="L583" s="83"/>
      <c r="M583" s="111"/>
      <c r="N583" s="28"/>
      <c r="O583" s="28"/>
      <c r="P583" s="28"/>
      <c r="Q583" s="44" t="s">
        <v>18</v>
      </c>
      <c r="R583" s="28"/>
      <c r="S583" s="28"/>
      <c r="T583" s="28"/>
      <c r="U583" s="28"/>
      <c r="V583" s="28"/>
      <c r="W583" s="25"/>
    </row>
    <row r="584" spans="1:23" s="6" customFormat="1" ht="6" customHeight="1" x14ac:dyDescent="0.15">
      <c r="C584" s="7"/>
      <c r="D584" s="7"/>
    </row>
    <row r="585" spans="1:23" s="1" customFormat="1" ht="24" customHeight="1" x14ac:dyDescent="0.15">
      <c r="A585" s="206" t="s">
        <v>6</v>
      </c>
      <c r="B585" s="206"/>
      <c r="C585" s="206"/>
      <c r="D585" s="206"/>
      <c r="E585" s="206"/>
      <c r="F585" s="206"/>
      <c r="G585" s="206"/>
      <c r="H585" s="206"/>
      <c r="I585" s="206"/>
      <c r="J585" s="206"/>
      <c r="K585" s="206"/>
      <c r="L585" s="206"/>
      <c r="M585" s="206"/>
      <c r="N585" s="206"/>
      <c r="O585" s="206"/>
      <c r="P585" s="206"/>
      <c r="Q585" s="206"/>
      <c r="R585" s="206"/>
      <c r="S585" s="206"/>
      <c r="T585" s="206"/>
      <c r="U585" s="206"/>
      <c r="V585" s="67"/>
      <c r="W585" s="67"/>
    </row>
    <row r="586" spans="1:23" s="1" customFormat="1" ht="7.5" customHeight="1" thickBot="1" x14ac:dyDescent="0.2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7"/>
      <c r="W586" s="67"/>
    </row>
    <row r="587" spans="1:23" s="1" customFormat="1" ht="13.5" customHeight="1" x14ac:dyDescent="0.15">
      <c r="A587" s="32"/>
      <c r="B587" s="207" t="s">
        <v>536</v>
      </c>
      <c r="C587" s="208"/>
      <c r="D587" s="211" t="s">
        <v>8</v>
      </c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</row>
    <row r="588" spans="1:23" s="1" customFormat="1" ht="19.5" customHeight="1" thickBot="1" x14ac:dyDescent="0.2">
      <c r="A588" s="12"/>
      <c r="B588" s="209"/>
      <c r="C588" s="210"/>
      <c r="D588" s="212"/>
      <c r="E588" s="13"/>
      <c r="F588" s="13"/>
      <c r="G588" s="68" t="s">
        <v>421</v>
      </c>
      <c r="H588" s="13"/>
      <c r="I588" s="13"/>
      <c r="J588" s="13"/>
      <c r="K588" s="13"/>
      <c r="L588" s="69" t="s">
        <v>5</v>
      </c>
      <c r="M588" s="13"/>
      <c r="N588" s="13"/>
      <c r="O588" s="13"/>
      <c r="P588" s="13"/>
      <c r="R588" s="43" t="s">
        <v>4</v>
      </c>
      <c r="S588" s="43"/>
      <c r="T588" s="31"/>
      <c r="U588" s="31"/>
      <c r="V588" s="13"/>
      <c r="W588" s="13"/>
    </row>
    <row r="589" spans="1:23" s="4" customFormat="1" ht="7.5" customHeight="1" thickBot="1" x14ac:dyDescent="0.2">
      <c r="A589" s="2"/>
      <c r="B589" s="3"/>
      <c r="C589" s="2"/>
      <c r="F589" s="11"/>
      <c r="Q589" s="16"/>
      <c r="R589" s="16"/>
      <c r="S589" s="16"/>
      <c r="T589" s="41"/>
      <c r="U589" s="41"/>
    </row>
    <row r="590" spans="1:23" s="5" customFormat="1" ht="14.25" customHeight="1" x14ac:dyDescent="0.15">
      <c r="A590" s="36"/>
      <c r="B590" s="37" t="s">
        <v>0</v>
      </c>
      <c r="C590" s="213" t="s">
        <v>2</v>
      </c>
      <c r="D590" s="214"/>
      <c r="E590" s="213" t="s">
        <v>1</v>
      </c>
      <c r="F590" s="214"/>
      <c r="G590" s="213" t="s">
        <v>3</v>
      </c>
      <c r="H590" s="214"/>
      <c r="I590" s="203" t="s">
        <v>9</v>
      </c>
      <c r="J590" s="204"/>
      <c r="K590" s="34"/>
      <c r="L590" s="36"/>
      <c r="M590" s="37" t="s">
        <v>0</v>
      </c>
      <c r="N590" s="213" t="s">
        <v>2</v>
      </c>
      <c r="O590" s="214"/>
      <c r="P590" s="213" t="s">
        <v>1</v>
      </c>
      <c r="Q590" s="214"/>
      <c r="R590" s="213" t="s">
        <v>3</v>
      </c>
      <c r="S590" s="214"/>
      <c r="T590" s="203" t="s">
        <v>9</v>
      </c>
      <c r="U590" s="204"/>
      <c r="V590" s="205"/>
      <c r="W590" s="202"/>
    </row>
    <row r="591" spans="1:23" s="5" customFormat="1" ht="30" customHeight="1" thickBot="1" x14ac:dyDescent="0.2">
      <c r="A591" s="38"/>
      <c r="B591" s="39" t="s">
        <v>7</v>
      </c>
      <c r="C591" s="196" t="s">
        <v>589</v>
      </c>
      <c r="D591" s="197" t="s">
        <v>587</v>
      </c>
      <c r="E591" s="196" t="s">
        <v>589</v>
      </c>
      <c r="F591" s="197" t="s">
        <v>587</v>
      </c>
      <c r="G591" s="196" t="s">
        <v>589</v>
      </c>
      <c r="H591" s="197" t="s">
        <v>587</v>
      </c>
      <c r="I591" s="42" t="s">
        <v>11</v>
      </c>
      <c r="J591" s="57" t="s">
        <v>17</v>
      </c>
      <c r="K591" s="30"/>
      <c r="L591" s="38"/>
      <c r="M591" s="39" t="s">
        <v>7</v>
      </c>
      <c r="N591" s="196" t="s">
        <v>589</v>
      </c>
      <c r="O591" s="197" t="s">
        <v>587</v>
      </c>
      <c r="P591" s="196" t="s">
        <v>589</v>
      </c>
      <c r="Q591" s="197" t="s">
        <v>587</v>
      </c>
      <c r="R591" s="196" t="s">
        <v>589</v>
      </c>
      <c r="S591" s="197" t="s">
        <v>587</v>
      </c>
      <c r="T591" s="42" t="s">
        <v>10</v>
      </c>
      <c r="U591" s="57" t="s">
        <v>17</v>
      </c>
      <c r="V591" s="35"/>
      <c r="W591" s="30"/>
    </row>
    <row r="592" spans="1:23" s="6" customFormat="1" ht="30" customHeight="1" x14ac:dyDescent="0.15">
      <c r="A592" s="53">
        <v>1</v>
      </c>
      <c r="B592" s="107" t="s">
        <v>537</v>
      </c>
      <c r="C592" s="45"/>
      <c r="D592" s="48"/>
      <c r="E592" s="45"/>
      <c r="F592" s="48"/>
      <c r="G592" s="45"/>
      <c r="H592" s="48"/>
      <c r="I592" s="45"/>
      <c r="J592" s="48"/>
      <c r="K592" s="28"/>
      <c r="L592" s="53">
        <v>15</v>
      </c>
      <c r="M592" s="95" t="s">
        <v>551</v>
      </c>
      <c r="N592" s="45"/>
      <c r="O592" s="48"/>
      <c r="P592" s="45"/>
      <c r="Q592" s="48"/>
      <c r="R592" s="45"/>
      <c r="S592" s="48"/>
      <c r="T592" s="45"/>
      <c r="U592" s="48"/>
      <c r="V592" s="27"/>
      <c r="W592" s="28"/>
    </row>
    <row r="593" spans="1:23" s="6" customFormat="1" ht="30" customHeight="1" thickBot="1" x14ac:dyDescent="0.2">
      <c r="A593" s="76">
        <v>2</v>
      </c>
      <c r="B593" s="108" t="s">
        <v>538</v>
      </c>
      <c r="C593" s="77"/>
      <c r="D593" s="78"/>
      <c r="E593" s="77"/>
      <c r="F593" s="78"/>
      <c r="G593" s="77"/>
      <c r="H593" s="78"/>
      <c r="I593" s="77"/>
      <c r="J593" s="78"/>
      <c r="K593" s="28"/>
      <c r="L593" s="56">
        <v>16</v>
      </c>
      <c r="M593" s="98" t="s">
        <v>552</v>
      </c>
      <c r="N593" s="46"/>
      <c r="O593" s="49"/>
      <c r="P593" s="46"/>
      <c r="Q593" s="49"/>
      <c r="R593" s="46"/>
      <c r="S593" s="49"/>
      <c r="T593" s="46"/>
      <c r="U593" s="49"/>
      <c r="V593" s="27"/>
      <c r="W593" s="28"/>
    </row>
    <row r="594" spans="1:23" s="6" customFormat="1" ht="30" customHeight="1" thickTop="1" x14ac:dyDescent="0.15">
      <c r="A594" s="73">
        <v>3</v>
      </c>
      <c r="B594" s="109" t="s">
        <v>539</v>
      </c>
      <c r="C594" s="74"/>
      <c r="D594" s="75"/>
      <c r="E594" s="74"/>
      <c r="F594" s="75"/>
      <c r="G594" s="74"/>
      <c r="H594" s="75"/>
      <c r="I594" s="74"/>
      <c r="J594" s="75"/>
      <c r="K594" s="28"/>
      <c r="L594" s="56">
        <v>17</v>
      </c>
      <c r="M594" s="99" t="s">
        <v>553</v>
      </c>
      <c r="N594" s="46"/>
      <c r="O594" s="49"/>
      <c r="P594" s="46"/>
      <c r="Q594" s="49"/>
      <c r="R594" s="46"/>
      <c r="S594" s="49"/>
      <c r="T594" s="46"/>
      <c r="U594" s="49"/>
      <c r="V594" s="27"/>
      <c r="W594" s="28"/>
    </row>
    <row r="595" spans="1:23" s="6" customFormat="1" ht="30" customHeight="1" x14ac:dyDescent="0.15">
      <c r="A595" s="54">
        <v>4</v>
      </c>
      <c r="B595" s="105" t="s">
        <v>540</v>
      </c>
      <c r="C595" s="46"/>
      <c r="D595" s="49"/>
      <c r="E595" s="46"/>
      <c r="F595" s="49"/>
      <c r="G595" s="46"/>
      <c r="H595" s="49"/>
      <c r="I595" s="46"/>
      <c r="J595" s="49"/>
      <c r="K595" s="28"/>
      <c r="L595" s="56">
        <v>18</v>
      </c>
      <c r="M595" s="98" t="s">
        <v>554</v>
      </c>
      <c r="N595" s="46"/>
      <c r="O595" s="49"/>
      <c r="P595" s="46"/>
      <c r="Q595" s="49"/>
      <c r="R595" s="46"/>
      <c r="S595" s="49"/>
      <c r="T595" s="46"/>
      <c r="U595" s="49"/>
      <c r="V595" s="27"/>
      <c r="W595" s="28"/>
    </row>
    <row r="596" spans="1:23" s="6" customFormat="1" ht="30" customHeight="1" x14ac:dyDescent="0.15">
      <c r="A596" s="54">
        <v>5</v>
      </c>
      <c r="B596" s="105" t="s">
        <v>541</v>
      </c>
      <c r="C596" s="46"/>
      <c r="D596" s="49"/>
      <c r="E596" s="46"/>
      <c r="F596" s="49"/>
      <c r="G596" s="46"/>
      <c r="H596" s="49"/>
      <c r="I596" s="46"/>
      <c r="J596" s="49"/>
      <c r="K596" s="28"/>
      <c r="L596" s="56"/>
      <c r="M596" s="98"/>
      <c r="N596" s="46"/>
      <c r="O596" s="49"/>
      <c r="P596" s="46"/>
      <c r="Q596" s="49"/>
      <c r="R596" s="46"/>
      <c r="S596" s="49"/>
      <c r="T596" s="46"/>
      <c r="U596" s="49"/>
      <c r="V596" s="27"/>
      <c r="W596" s="28"/>
    </row>
    <row r="597" spans="1:23" s="6" customFormat="1" ht="30" customHeight="1" x14ac:dyDescent="0.15">
      <c r="A597" s="54">
        <v>6</v>
      </c>
      <c r="B597" s="105" t="s">
        <v>542</v>
      </c>
      <c r="C597" s="46"/>
      <c r="D597" s="49"/>
      <c r="E597" s="46"/>
      <c r="F597" s="49"/>
      <c r="G597" s="46"/>
      <c r="H597" s="49"/>
      <c r="I597" s="46"/>
      <c r="J597" s="49"/>
      <c r="K597" s="28"/>
      <c r="L597" s="56"/>
      <c r="M597" s="106"/>
      <c r="N597" s="46"/>
      <c r="O597" s="49"/>
      <c r="P597" s="46"/>
      <c r="Q597" s="49"/>
      <c r="R597" s="46"/>
      <c r="S597" s="49"/>
      <c r="T597" s="46"/>
      <c r="U597" s="49"/>
      <c r="V597" s="27"/>
      <c r="W597" s="28"/>
    </row>
    <row r="598" spans="1:23" s="6" customFormat="1" ht="30" customHeight="1" thickBot="1" x14ac:dyDescent="0.2">
      <c r="A598" s="54">
        <v>7</v>
      </c>
      <c r="B598" s="105" t="s">
        <v>543</v>
      </c>
      <c r="C598" s="46"/>
      <c r="D598" s="49"/>
      <c r="E598" s="46"/>
      <c r="F598" s="49"/>
      <c r="G598" s="46"/>
      <c r="H598" s="49"/>
      <c r="I598" s="46"/>
      <c r="J598" s="49"/>
      <c r="K598" s="28"/>
      <c r="L598" s="55"/>
      <c r="M598" s="101"/>
      <c r="N598" s="47"/>
      <c r="O598" s="50"/>
      <c r="P598" s="47"/>
      <c r="Q598" s="50"/>
      <c r="R598" s="47"/>
      <c r="S598" s="50"/>
      <c r="T598" s="47"/>
      <c r="U598" s="50"/>
      <c r="V598" s="27"/>
      <c r="W598" s="28"/>
    </row>
    <row r="599" spans="1:23" s="6" customFormat="1" ht="30" customHeight="1" thickBot="1" x14ac:dyDescent="0.2">
      <c r="A599" s="54">
        <v>8</v>
      </c>
      <c r="B599" s="105" t="s">
        <v>544</v>
      </c>
      <c r="C599" s="46"/>
      <c r="D599" s="49"/>
      <c r="E599" s="46"/>
      <c r="F599" s="49"/>
      <c r="G599" s="46"/>
      <c r="H599" s="49"/>
      <c r="I599" s="46"/>
      <c r="J599" s="49"/>
      <c r="K599" s="28"/>
      <c r="L599" s="90"/>
      <c r="M599" s="127"/>
      <c r="N599" s="128"/>
      <c r="O599" s="128"/>
      <c r="P599" s="128"/>
      <c r="Q599" s="128"/>
      <c r="R599" s="128"/>
      <c r="S599" s="128"/>
      <c r="T599" s="128"/>
      <c r="U599" s="128"/>
      <c r="V599" s="28"/>
      <c r="W599" s="28"/>
    </row>
    <row r="600" spans="1:23" s="6" customFormat="1" ht="30" customHeight="1" x14ac:dyDescent="0.15">
      <c r="A600" s="54">
        <v>9</v>
      </c>
      <c r="B600" s="105" t="s">
        <v>545</v>
      </c>
      <c r="C600" s="46"/>
      <c r="D600" s="49"/>
      <c r="E600" s="46"/>
      <c r="F600" s="49"/>
      <c r="G600" s="46"/>
      <c r="H600" s="49"/>
      <c r="I600" s="46"/>
      <c r="J600" s="49"/>
      <c r="K600" s="28"/>
      <c r="L600" s="83"/>
      <c r="M600" s="65" t="s">
        <v>19</v>
      </c>
      <c r="N600" s="200" t="s">
        <v>590</v>
      </c>
      <c r="O600" s="198" t="s">
        <v>591</v>
      </c>
      <c r="P600" s="200" t="s">
        <v>592</v>
      </c>
      <c r="Q600" s="199" t="s">
        <v>588</v>
      </c>
      <c r="R600" s="200" t="s">
        <v>593</v>
      </c>
      <c r="S600" s="201" t="s">
        <v>588</v>
      </c>
      <c r="T600" s="51" t="s">
        <v>32</v>
      </c>
      <c r="U600" s="52" t="s">
        <v>16</v>
      </c>
      <c r="V600" s="28"/>
      <c r="W600" s="28"/>
    </row>
    <row r="601" spans="1:23" s="6" customFormat="1" ht="30" customHeight="1" x14ac:dyDescent="0.15">
      <c r="A601" s="54">
        <v>10</v>
      </c>
      <c r="B601" s="105" t="s">
        <v>546</v>
      </c>
      <c r="C601" s="46"/>
      <c r="D601" s="49"/>
      <c r="E601" s="46"/>
      <c r="F601" s="49"/>
      <c r="G601" s="46"/>
      <c r="H601" s="49"/>
      <c r="I601" s="46"/>
      <c r="J601" s="49"/>
      <c r="K601" s="28"/>
      <c r="L601" s="87"/>
      <c r="M601" s="102" t="s">
        <v>12</v>
      </c>
      <c r="N601" s="58">
        <f>COUNTIF($C$592:$C$593,"〇")</f>
        <v>0</v>
      </c>
      <c r="O601" s="59">
        <f>COUNTIF($D$592:$D$593,"〇")</f>
        <v>0</v>
      </c>
      <c r="P601" s="58">
        <f>COUNTIF($E$592:$E$593,"〇")</f>
        <v>0</v>
      </c>
      <c r="Q601" s="59">
        <f>COUNTIF($F$592:$F$593,"〇")</f>
        <v>0</v>
      </c>
      <c r="R601" s="58">
        <f>COUNTIF($G$592:$G$593,"〇")</f>
        <v>0</v>
      </c>
      <c r="S601" s="59">
        <f>COUNTIF($H$592:$H$593,"〇")</f>
        <v>0</v>
      </c>
      <c r="T601" s="93">
        <f>COUNTIF($I$592:$I$605,"あり")+COUNTIF($T$592:$T$595,"あり")</f>
        <v>0</v>
      </c>
      <c r="U601" s="59">
        <f>COUNTIF($I$592:$I$605,"なし")+COUNTIF($T$592:$T$595,"なし")</f>
        <v>0</v>
      </c>
      <c r="V601" s="27"/>
      <c r="W601" s="28"/>
    </row>
    <row r="602" spans="1:23" s="6" customFormat="1" ht="30" customHeight="1" x14ac:dyDescent="0.15">
      <c r="A602" s="54">
        <v>11</v>
      </c>
      <c r="B602" s="105" t="s">
        <v>547</v>
      </c>
      <c r="C602" s="46"/>
      <c r="D602" s="49"/>
      <c r="E602" s="46"/>
      <c r="F602" s="49"/>
      <c r="G602" s="46"/>
      <c r="H602" s="49"/>
      <c r="I602" s="46"/>
      <c r="J602" s="49"/>
      <c r="K602" s="28"/>
      <c r="L602" s="87"/>
      <c r="M602" s="102" t="s">
        <v>13</v>
      </c>
      <c r="N602" s="58">
        <f>COUNTIF($C$594:$C$603,"〇")</f>
        <v>0</v>
      </c>
      <c r="O602" s="59">
        <f>COUNTIF($D$594:$D$603,"〇")</f>
        <v>0</v>
      </c>
      <c r="P602" s="58">
        <f>COUNTIF($E$594:$E$603,"〇")</f>
        <v>0</v>
      </c>
      <c r="Q602" s="59">
        <f>COUNTIF($F$594:$F$603,"〇")</f>
        <v>0</v>
      </c>
      <c r="R602" s="58">
        <f>COUNTIF($G$594:$G$603,"〇")</f>
        <v>0</v>
      </c>
      <c r="S602" s="59">
        <f>COUNTIF($H$594:$H$603,"〇")</f>
        <v>0</v>
      </c>
      <c r="T602" s="61" t="s">
        <v>34</v>
      </c>
      <c r="U602" s="62">
        <f>COUNTIF($J$592:$J$605,"使用")+COUNTIF($U$592:$U$595,"使用")</f>
        <v>0</v>
      </c>
      <c r="V602" s="27"/>
      <c r="W602" s="28"/>
    </row>
    <row r="603" spans="1:23" s="6" customFormat="1" ht="30" customHeight="1" thickBot="1" x14ac:dyDescent="0.2">
      <c r="A603" s="76">
        <v>12</v>
      </c>
      <c r="B603" s="108" t="s">
        <v>548</v>
      </c>
      <c r="C603" s="77"/>
      <c r="D603" s="78"/>
      <c r="E603" s="77"/>
      <c r="F603" s="78"/>
      <c r="G603" s="77"/>
      <c r="H603" s="78"/>
      <c r="I603" s="77"/>
      <c r="J603" s="78"/>
      <c r="K603" s="28"/>
      <c r="L603" s="87"/>
      <c r="M603" s="102" t="s">
        <v>14</v>
      </c>
      <c r="N603" s="58">
        <f>COUNTIF($C$604:$C$605,"〇")+COUNTIF($N$592:$N$595,"〇")</f>
        <v>0</v>
      </c>
      <c r="O603" s="59">
        <f>COUNTIF($D$604:$D$605,"〇")+COUNTIF($O$592:$O$595,"〇")</f>
        <v>0</v>
      </c>
      <c r="P603" s="58">
        <f>COUNTIF($E$604:$E$605,"〇")+COUNTIF($P$592:$P$595,"〇")</f>
        <v>0</v>
      </c>
      <c r="Q603" s="59">
        <f>COUNTIF($F$604:$F$605,"〇")+COUNTIF($Q$592:$Q$595,"〇")</f>
        <v>0</v>
      </c>
      <c r="R603" s="58">
        <f>COUNTIF($G$604:$G$605,"〇")+COUNTIF($R$592:$R$595,"〇")</f>
        <v>0</v>
      </c>
      <c r="S603" s="59">
        <f>COUNTIF($H$604:$H$605,"〇")+COUNTIF($S$592:$S$595,"〇")</f>
        <v>0</v>
      </c>
      <c r="T603" s="61" t="s">
        <v>35</v>
      </c>
      <c r="U603" s="62">
        <f>COUNTIF($J$592:$J$605,"不使用")+COUNTIF($U$592:$U$595,"不使用")</f>
        <v>0</v>
      </c>
      <c r="V603" s="27"/>
      <c r="W603" s="28"/>
    </row>
    <row r="604" spans="1:23" s="6" customFormat="1" ht="30" customHeight="1" thickTop="1" thickBot="1" x14ac:dyDescent="0.2">
      <c r="A604" s="73">
        <v>13</v>
      </c>
      <c r="B604" s="109" t="s">
        <v>549</v>
      </c>
      <c r="C604" s="74"/>
      <c r="D604" s="75"/>
      <c r="E604" s="74"/>
      <c r="F604" s="75"/>
      <c r="G604" s="74"/>
      <c r="H604" s="75"/>
      <c r="I604" s="74"/>
      <c r="J604" s="75"/>
      <c r="K604" s="28"/>
      <c r="L604" s="87"/>
      <c r="M604" s="103" t="s">
        <v>15</v>
      </c>
      <c r="N604" s="70"/>
      <c r="O604" s="71"/>
      <c r="P604" s="70"/>
      <c r="Q604" s="71"/>
      <c r="R604" s="70"/>
      <c r="S604" s="72"/>
      <c r="T604" s="63" t="s">
        <v>36</v>
      </c>
      <c r="U604" s="64">
        <f>COUNTIF($J$592:$J$605,"混合")+COUNTIF($U$592:$U$595,"混合")</f>
        <v>0</v>
      </c>
      <c r="V604" s="27"/>
      <c r="W604" s="28"/>
    </row>
    <row r="605" spans="1:23" s="6" customFormat="1" ht="30" customHeight="1" thickBot="1" x14ac:dyDescent="0.25">
      <c r="A605" s="55">
        <v>14</v>
      </c>
      <c r="B605" s="110" t="s">
        <v>550</v>
      </c>
      <c r="C605" s="47"/>
      <c r="D605" s="50"/>
      <c r="E605" s="47"/>
      <c r="F605" s="50"/>
      <c r="G605" s="47"/>
      <c r="H605" s="50"/>
      <c r="I605" s="47"/>
      <c r="J605" s="50"/>
      <c r="K605" s="28"/>
      <c r="L605" s="83"/>
      <c r="M605" s="129"/>
      <c r="Q605" s="44" t="s">
        <v>18</v>
      </c>
      <c r="V605" s="28"/>
      <c r="W605" s="28"/>
    </row>
  </sheetData>
  <mergeCells count="336">
    <mergeCell ref="V590:W590"/>
    <mergeCell ref="A371:U371"/>
    <mergeCell ref="B373:C374"/>
    <mergeCell ref="D373:D374"/>
    <mergeCell ref="C376:D376"/>
    <mergeCell ref="E376:F376"/>
    <mergeCell ref="G376:H376"/>
    <mergeCell ref="I376:J376"/>
    <mergeCell ref="N376:O376"/>
    <mergeCell ref="P376:Q376"/>
    <mergeCell ref="R376:S376"/>
    <mergeCell ref="T376:U376"/>
    <mergeCell ref="V376:W376"/>
    <mergeCell ref="A585:U585"/>
    <mergeCell ref="B587:C588"/>
    <mergeCell ref="D587:D588"/>
    <mergeCell ref="C590:D590"/>
    <mergeCell ref="E590:F590"/>
    <mergeCell ref="G590:H590"/>
    <mergeCell ref="I590:J590"/>
    <mergeCell ref="N590:O590"/>
    <mergeCell ref="P590:Q590"/>
    <mergeCell ref="R590:S590"/>
    <mergeCell ref="T590:U590"/>
    <mergeCell ref="V501:W501"/>
    <mergeCell ref="A519:U519"/>
    <mergeCell ref="B521:C522"/>
    <mergeCell ref="D521:D522"/>
    <mergeCell ref="C524:D524"/>
    <mergeCell ref="E524:F524"/>
    <mergeCell ref="G524:H524"/>
    <mergeCell ref="I524:J524"/>
    <mergeCell ref="N524:O524"/>
    <mergeCell ref="P524:Q524"/>
    <mergeCell ref="R524:S524"/>
    <mergeCell ref="T524:U524"/>
    <mergeCell ref="V524:W524"/>
    <mergeCell ref="A496:U496"/>
    <mergeCell ref="B498:C499"/>
    <mergeCell ref="D498:D499"/>
    <mergeCell ref="C501:D501"/>
    <mergeCell ref="E501:F501"/>
    <mergeCell ref="G501:H501"/>
    <mergeCell ref="I501:J501"/>
    <mergeCell ref="N501:O501"/>
    <mergeCell ref="P501:Q501"/>
    <mergeCell ref="R501:S501"/>
    <mergeCell ref="T501:U501"/>
    <mergeCell ref="V457:W457"/>
    <mergeCell ref="A473:U473"/>
    <mergeCell ref="B475:C476"/>
    <mergeCell ref="D475:D476"/>
    <mergeCell ref="C478:D478"/>
    <mergeCell ref="E478:F478"/>
    <mergeCell ref="G478:H478"/>
    <mergeCell ref="I478:J478"/>
    <mergeCell ref="N478:O478"/>
    <mergeCell ref="P478:Q478"/>
    <mergeCell ref="R478:S478"/>
    <mergeCell ref="T478:U478"/>
    <mergeCell ref="V478:W478"/>
    <mergeCell ref="A452:U452"/>
    <mergeCell ref="B454:C455"/>
    <mergeCell ref="D454:D455"/>
    <mergeCell ref="C457:D457"/>
    <mergeCell ref="E457:F457"/>
    <mergeCell ref="G457:H457"/>
    <mergeCell ref="I457:J457"/>
    <mergeCell ref="N457:O457"/>
    <mergeCell ref="P457:Q457"/>
    <mergeCell ref="R457:S457"/>
    <mergeCell ref="T457:U457"/>
    <mergeCell ref="V413:W413"/>
    <mergeCell ref="A431:U431"/>
    <mergeCell ref="B433:C434"/>
    <mergeCell ref="D433:D434"/>
    <mergeCell ref="C436:D436"/>
    <mergeCell ref="E436:F436"/>
    <mergeCell ref="G436:H436"/>
    <mergeCell ref="I436:J436"/>
    <mergeCell ref="N436:O436"/>
    <mergeCell ref="P436:Q436"/>
    <mergeCell ref="R436:S436"/>
    <mergeCell ref="T436:U436"/>
    <mergeCell ref="V436:W436"/>
    <mergeCell ref="A408:U408"/>
    <mergeCell ref="B410:C411"/>
    <mergeCell ref="D410:D411"/>
    <mergeCell ref="C413:D413"/>
    <mergeCell ref="E413:F413"/>
    <mergeCell ref="G413:H413"/>
    <mergeCell ref="I413:J413"/>
    <mergeCell ref="N413:O413"/>
    <mergeCell ref="P413:Q413"/>
    <mergeCell ref="R413:S413"/>
    <mergeCell ref="T413:U413"/>
    <mergeCell ref="V356:W356"/>
    <mergeCell ref="A387:U387"/>
    <mergeCell ref="B389:C390"/>
    <mergeCell ref="D389:D390"/>
    <mergeCell ref="C392:D392"/>
    <mergeCell ref="E392:F392"/>
    <mergeCell ref="G392:H392"/>
    <mergeCell ref="I392:J392"/>
    <mergeCell ref="N392:O392"/>
    <mergeCell ref="P392:Q392"/>
    <mergeCell ref="R392:S392"/>
    <mergeCell ref="T392:U392"/>
    <mergeCell ref="V392:W392"/>
    <mergeCell ref="A351:U351"/>
    <mergeCell ref="B353:C354"/>
    <mergeCell ref="D353:D354"/>
    <mergeCell ref="C356:D356"/>
    <mergeCell ref="E356:F356"/>
    <mergeCell ref="G356:H356"/>
    <mergeCell ref="I356:J356"/>
    <mergeCell ref="N356:O356"/>
    <mergeCell ref="P356:Q356"/>
    <mergeCell ref="R356:S356"/>
    <mergeCell ref="T356:U356"/>
    <mergeCell ref="V312:W312"/>
    <mergeCell ref="A330:U330"/>
    <mergeCell ref="B332:C333"/>
    <mergeCell ref="D332:D333"/>
    <mergeCell ref="C335:D335"/>
    <mergeCell ref="E335:F335"/>
    <mergeCell ref="G335:H335"/>
    <mergeCell ref="I335:J335"/>
    <mergeCell ref="N335:O335"/>
    <mergeCell ref="P335:Q335"/>
    <mergeCell ref="R335:S335"/>
    <mergeCell ref="T335:U335"/>
    <mergeCell ref="V335:W335"/>
    <mergeCell ref="A307:U307"/>
    <mergeCell ref="B309:C310"/>
    <mergeCell ref="D309:D310"/>
    <mergeCell ref="C312:D312"/>
    <mergeCell ref="E312:F312"/>
    <mergeCell ref="G312:H312"/>
    <mergeCell ref="I312:J312"/>
    <mergeCell ref="N312:O312"/>
    <mergeCell ref="P312:Q312"/>
    <mergeCell ref="R312:S312"/>
    <mergeCell ref="T312:U312"/>
    <mergeCell ref="V6:W6"/>
    <mergeCell ref="A262:U262"/>
    <mergeCell ref="B264:C265"/>
    <mergeCell ref="D264:D265"/>
    <mergeCell ref="C267:D267"/>
    <mergeCell ref="E267:F267"/>
    <mergeCell ref="G267:H267"/>
    <mergeCell ref="I267:J267"/>
    <mergeCell ref="N267:O267"/>
    <mergeCell ref="P267:Q267"/>
    <mergeCell ref="R267:S267"/>
    <mergeCell ref="T267:U267"/>
    <mergeCell ref="V267:W267"/>
    <mergeCell ref="T6:U6"/>
    <mergeCell ref="P247:Q247"/>
    <mergeCell ref="R247:S247"/>
    <mergeCell ref="T247:U247"/>
    <mergeCell ref="V28:W28"/>
    <mergeCell ref="A45:U45"/>
    <mergeCell ref="B47:C48"/>
    <mergeCell ref="D47:D48"/>
    <mergeCell ref="C50:D50"/>
    <mergeCell ref="E50:F50"/>
    <mergeCell ref="G50:H50"/>
    <mergeCell ref="B3:C4"/>
    <mergeCell ref="D3:D4"/>
    <mergeCell ref="A1:U1"/>
    <mergeCell ref="A23:U23"/>
    <mergeCell ref="B25:C26"/>
    <mergeCell ref="D25:D26"/>
    <mergeCell ref="C28:D28"/>
    <mergeCell ref="E28:F28"/>
    <mergeCell ref="G28:H28"/>
    <mergeCell ref="I28:J28"/>
    <mergeCell ref="N28:O28"/>
    <mergeCell ref="P28:Q28"/>
    <mergeCell ref="C6:D6"/>
    <mergeCell ref="E6:F6"/>
    <mergeCell ref="G6:H6"/>
    <mergeCell ref="I6:J6"/>
    <mergeCell ref="N6:O6"/>
    <mergeCell ref="P6:Q6"/>
    <mergeCell ref="R6:S6"/>
    <mergeCell ref="R28:S28"/>
    <mergeCell ref="T28:U28"/>
    <mergeCell ref="A283:U283"/>
    <mergeCell ref="B285:C286"/>
    <mergeCell ref="D285:D286"/>
    <mergeCell ref="C288:D288"/>
    <mergeCell ref="E288:F288"/>
    <mergeCell ref="G288:H288"/>
    <mergeCell ref="I288:J288"/>
    <mergeCell ref="N288:O288"/>
    <mergeCell ref="P288:Q288"/>
    <mergeCell ref="R288:S288"/>
    <mergeCell ref="T288:U288"/>
    <mergeCell ref="I50:J50"/>
    <mergeCell ref="N50:O50"/>
    <mergeCell ref="P50:Q50"/>
    <mergeCell ref="R50:S50"/>
    <mergeCell ref="T50:U50"/>
    <mergeCell ref="V50:W50"/>
    <mergeCell ref="A69:U69"/>
    <mergeCell ref="B71:C72"/>
    <mergeCell ref="D71:D72"/>
    <mergeCell ref="C74:D74"/>
    <mergeCell ref="E74:F74"/>
    <mergeCell ref="G74:H74"/>
    <mergeCell ref="I74:J74"/>
    <mergeCell ref="N74:O74"/>
    <mergeCell ref="P74:Q74"/>
    <mergeCell ref="R74:S74"/>
    <mergeCell ref="T74:U74"/>
    <mergeCell ref="V74:W74"/>
    <mergeCell ref="A92:U92"/>
    <mergeCell ref="B94:C95"/>
    <mergeCell ref="D94:D95"/>
    <mergeCell ref="C97:D97"/>
    <mergeCell ref="E97:F97"/>
    <mergeCell ref="G97:H97"/>
    <mergeCell ref="I97:J97"/>
    <mergeCell ref="N97:O97"/>
    <mergeCell ref="P97:Q97"/>
    <mergeCell ref="R97:S97"/>
    <mergeCell ref="T97:U97"/>
    <mergeCell ref="V97:W97"/>
    <mergeCell ref="A114:U114"/>
    <mergeCell ref="B116:C117"/>
    <mergeCell ref="D116:D117"/>
    <mergeCell ref="C119:D119"/>
    <mergeCell ref="E119:F119"/>
    <mergeCell ref="G119:H119"/>
    <mergeCell ref="I119:J119"/>
    <mergeCell ref="N119:O119"/>
    <mergeCell ref="P119:Q119"/>
    <mergeCell ref="R119:S119"/>
    <mergeCell ref="T119:U119"/>
    <mergeCell ref="V288:W288"/>
    <mergeCell ref="V119:W119"/>
    <mergeCell ref="A199:U199"/>
    <mergeCell ref="B201:C202"/>
    <mergeCell ref="D201:D202"/>
    <mergeCell ref="C204:D204"/>
    <mergeCell ref="E204:F204"/>
    <mergeCell ref="G204:H204"/>
    <mergeCell ref="I204:J204"/>
    <mergeCell ref="N204:O204"/>
    <mergeCell ref="P204:Q204"/>
    <mergeCell ref="R204:S204"/>
    <mergeCell ref="T204:U204"/>
    <mergeCell ref="V204:W204"/>
    <mergeCell ref="V160:W160"/>
    <mergeCell ref="A177:U177"/>
    <mergeCell ref="B179:C180"/>
    <mergeCell ref="D179:D180"/>
    <mergeCell ref="C182:D182"/>
    <mergeCell ref="E182:F182"/>
    <mergeCell ref="G182:H182"/>
    <mergeCell ref="I182:J182"/>
    <mergeCell ref="N182:O182"/>
    <mergeCell ref="P182:Q182"/>
    <mergeCell ref="A541:U541"/>
    <mergeCell ref="B543:C544"/>
    <mergeCell ref="D543:D544"/>
    <mergeCell ref="C546:D546"/>
    <mergeCell ref="E546:F546"/>
    <mergeCell ref="G546:H546"/>
    <mergeCell ref="I546:J546"/>
    <mergeCell ref="N546:O546"/>
    <mergeCell ref="P546:Q546"/>
    <mergeCell ref="R546:S546"/>
    <mergeCell ref="T546:U546"/>
    <mergeCell ref="V546:W546"/>
    <mergeCell ref="A563:U563"/>
    <mergeCell ref="B565:C566"/>
    <mergeCell ref="D565:D566"/>
    <mergeCell ref="C568:D568"/>
    <mergeCell ref="E568:F568"/>
    <mergeCell ref="G568:H568"/>
    <mergeCell ref="I568:J568"/>
    <mergeCell ref="N568:O568"/>
    <mergeCell ref="P568:Q568"/>
    <mergeCell ref="R568:S568"/>
    <mergeCell ref="T568:U568"/>
    <mergeCell ref="V568:W568"/>
    <mergeCell ref="A135:U135"/>
    <mergeCell ref="B137:C138"/>
    <mergeCell ref="D137:D138"/>
    <mergeCell ref="C140:D140"/>
    <mergeCell ref="E140:F140"/>
    <mergeCell ref="G140:H140"/>
    <mergeCell ref="I140:J140"/>
    <mergeCell ref="N140:O140"/>
    <mergeCell ref="P140:Q140"/>
    <mergeCell ref="R140:S140"/>
    <mergeCell ref="T140:U140"/>
    <mergeCell ref="V140:W140"/>
    <mergeCell ref="A155:U155"/>
    <mergeCell ref="B157:C158"/>
    <mergeCell ref="D157:D158"/>
    <mergeCell ref="C160:D160"/>
    <mergeCell ref="E160:F160"/>
    <mergeCell ref="G160:H160"/>
    <mergeCell ref="I160:J160"/>
    <mergeCell ref="N160:O160"/>
    <mergeCell ref="P160:Q160"/>
    <mergeCell ref="R160:S160"/>
    <mergeCell ref="T160:U160"/>
    <mergeCell ref="V247:W247"/>
    <mergeCell ref="T182:U182"/>
    <mergeCell ref="V182:W182"/>
    <mergeCell ref="A221:U221"/>
    <mergeCell ref="B223:C224"/>
    <mergeCell ref="D223:D224"/>
    <mergeCell ref="C226:D226"/>
    <mergeCell ref="E226:F226"/>
    <mergeCell ref="G226:H226"/>
    <mergeCell ref="I226:J226"/>
    <mergeCell ref="N226:O226"/>
    <mergeCell ref="P226:Q226"/>
    <mergeCell ref="R226:S226"/>
    <mergeCell ref="T226:U226"/>
    <mergeCell ref="V226:W226"/>
    <mergeCell ref="R182:S182"/>
    <mergeCell ref="A242:U242"/>
    <mergeCell ref="B244:C245"/>
    <mergeCell ref="D244:D245"/>
    <mergeCell ref="C247:D247"/>
    <mergeCell ref="E247:F247"/>
    <mergeCell ref="G247:H247"/>
    <mergeCell ref="I247:J247"/>
    <mergeCell ref="N247:O247"/>
  </mergeCells>
  <phoneticPr fontId="2"/>
  <conditionalFormatting sqref="I8:I21 I121:I133 T125:T133 T184:T191 I358:I369 T358:T369 I378:I385 T378:T382 T489 T480:T487">
    <cfRule type="containsText" dxfId="191" priority="321" operator="containsText" text="なし">
      <formula>NOT(ISERROR(SEARCH("なし",I8)))</formula>
    </cfRule>
  </conditionalFormatting>
  <conditionalFormatting sqref="J8:J21 U125:U133 J121:J133 U184:U191 J358:J369 U358:U369 J378:J385 U378:U382 U489 U480:U487">
    <cfRule type="containsText" dxfId="190" priority="319" operator="containsText" text="混合">
      <formula>NOT(ISERROR(SEARCH("混合",J8)))</formula>
    </cfRule>
    <cfRule type="containsText" dxfId="189" priority="320" operator="containsText" text="不使用">
      <formula>NOT(ISERROR(SEARCH("不使用",J8)))</formula>
    </cfRule>
  </conditionalFormatting>
  <conditionalFormatting sqref="T12:T16">
    <cfRule type="containsText" dxfId="188" priority="318" operator="containsText" text="なし">
      <formula>NOT(ISERROR(SEARCH("なし",T12)))</formula>
    </cfRule>
  </conditionalFormatting>
  <conditionalFormatting sqref="U12:U16">
    <cfRule type="containsText" dxfId="187" priority="316" operator="containsText" text="混合">
      <formula>NOT(ISERROR(SEARCH("混合",U12)))</formula>
    </cfRule>
    <cfRule type="containsText" dxfId="186" priority="317" operator="containsText" text="不使用">
      <formula>NOT(ISERROR(SEARCH("不使用",U12)))</formula>
    </cfRule>
  </conditionalFormatting>
  <conditionalFormatting sqref="U103:U112">
    <cfRule type="containsText" dxfId="185" priority="250" operator="containsText" text="混合">
      <formula>NOT(ISERROR(SEARCH("混合",U103)))</formula>
    </cfRule>
    <cfRule type="containsText" dxfId="184" priority="251" operator="containsText" text="不使用">
      <formula>NOT(ISERROR(SEARCH("不使用",U103)))</formula>
    </cfRule>
  </conditionalFormatting>
  <conditionalFormatting sqref="U290:U300">
    <cfRule type="containsText" dxfId="183" priority="178" operator="containsText" text="混合">
      <formula>NOT(ISERROR(SEARCH("混合",U290)))</formula>
    </cfRule>
    <cfRule type="containsText" dxfId="182" priority="179" operator="containsText" text="不使用">
      <formula>NOT(ISERROR(SEARCH("不使用",U290)))</formula>
    </cfRule>
  </conditionalFormatting>
  <conditionalFormatting sqref="I99:I112">
    <cfRule type="containsText" dxfId="181" priority="255" operator="containsText" text="なし">
      <formula>NOT(ISERROR(SEARCH("なし",I99)))</formula>
    </cfRule>
  </conditionalFormatting>
  <conditionalFormatting sqref="J99:J112">
    <cfRule type="containsText" dxfId="180" priority="253" operator="containsText" text="混合">
      <formula>NOT(ISERROR(SEARCH("混合",J99)))</formula>
    </cfRule>
    <cfRule type="containsText" dxfId="179" priority="254" operator="containsText" text="不使用">
      <formula>NOT(ISERROR(SEARCH("不使用",J99)))</formula>
    </cfRule>
  </conditionalFormatting>
  <conditionalFormatting sqref="T103:T112">
    <cfRule type="containsText" dxfId="178" priority="252" operator="containsText" text="なし">
      <formula>NOT(ISERROR(SEARCH("なし",T103)))</formula>
    </cfRule>
  </conditionalFormatting>
  <conditionalFormatting sqref="I30:I43">
    <cfRule type="containsText" dxfId="177" priority="291" operator="containsText" text="なし">
      <formula>NOT(ISERROR(SEARCH("なし",I30)))</formula>
    </cfRule>
  </conditionalFormatting>
  <conditionalFormatting sqref="J30:J43">
    <cfRule type="containsText" dxfId="176" priority="289" operator="containsText" text="混合">
      <formula>NOT(ISERROR(SEARCH("混合",J30)))</formula>
    </cfRule>
    <cfRule type="containsText" dxfId="175" priority="290" operator="containsText" text="不使用">
      <formula>NOT(ISERROR(SEARCH("不使用",J30)))</formula>
    </cfRule>
  </conditionalFormatting>
  <conditionalFormatting sqref="T34:T43">
    <cfRule type="containsText" dxfId="174" priority="288" operator="containsText" text="なし">
      <formula>NOT(ISERROR(SEARCH("なし",T34)))</formula>
    </cfRule>
  </conditionalFormatting>
  <conditionalFormatting sqref="U34:U43">
    <cfRule type="containsText" dxfId="173" priority="286" operator="containsText" text="混合">
      <formula>NOT(ISERROR(SEARCH("混合",U34)))</formula>
    </cfRule>
    <cfRule type="containsText" dxfId="172" priority="287" operator="containsText" text="不使用">
      <formula>NOT(ISERROR(SEARCH("不使用",U34)))</formula>
    </cfRule>
  </conditionalFormatting>
  <conditionalFormatting sqref="I52:I65">
    <cfRule type="containsText" dxfId="171" priority="285" operator="containsText" text="なし">
      <formula>NOT(ISERROR(SEARCH("なし",I52)))</formula>
    </cfRule>
  </conditionalFormatting>
  <conditionalFormatting sqref="J52:J65">
    <cfRule type="containsText" dxfId="170" priority="283" operator="containsText" text="混合">
      <formula>NOT(ISERROR(SEARCH("混合",J52)))</formula>
    </cfRule>
    <cfRule type="containsText" dxfId="169" priority="284" operator="containsText" text="不使用">
      <formula>NOT(ISERROR(SEARCH("不使用",J52)))</formula>
    </cfRule>
  </conditionalFormatting>
  <conditionalFormatting sqref="T52:T65">
    <cfRule type="containsText" dxfId="168" priority="282" operator="containsText" text="なし">
      <formula>NOT(ISERROR(SEARCH("なし",T52)))</formula>
    </cfRule>
  </conditionalFormatting>
  <conditionalFormatting sqref="U52:U65">
    <cfRule type="containsText" dxfId="167" priority="280" operator="containsText" text="混合">
      <formula>NOT(ISERROR(SEARCH("混合",U52)))</formula>
    </cfRule>
    <cfRule type="containsText" dxfId="166" priority="281" operator="containsText" text="不使用">
      <formula>NOT(ISERROR(SEARCH("不使用",U52)))</formula>
    </cfRule>
  </conditionalFormatting>
  <conditionalFormatting sqref="I290:I305">
    <cfRule type="containsText" dxfId="165" priority="183" operator="containsText" text="なし">
      <formula>NOT(ISERROR(SEARCH("なし",I290)))</formula>
    </cfRule>
  </conditionalFormatting>
  <conditionalFormatting sqref="J290:J305">
    <cfRule type="containsText" dxfId="164" priority="181" operator="containsText" text="混合">
      <formula>NOT(ISERROR(SEARCH("混合",J290)))</formula>
    </cfRule>
    <cfRule type="containsText" dxfId="163" priority="182" operator="containsText" text="不使用">
      <formula>NOT(ISERROR(SEARCH("不使用",J290)))</formula>
    </cfRule>
  </conditionalFormatting>
  <conditionalFormatting sqref="T290:T300">
    <cfRule type="containsText" dxfId="162" priority="180" operator="containsText" text="なし">
      <formula>NOT(ISERROR(SEARCH("なし",T290)))</formula>
    </cfRule>
  </conditionalFormatting>
  <conditionalFormatting sqref="U548:U561">
    <cfRule type="containsText" dxfId="161" priority="172" operator="containsText" text="混合">
      <formula>NOT(ISERROR(SEARCH("混合",U548)))</formula>
    </cfRule>
    <cfRule type="containsText" dxfId="160" priority="173" operator="containsText" text="不使用">
      <formula>NOT(ISERROR(SEARCH("不使用",U548)))</formula>
    </cfRule>
  </conditionalFormatting>
  <conditionalFormatting sqref="I548:I561">
    <cfRule type="containsText" dxfId="159" priority="177" operator="containsText" text="なし">
      <formula>NOT(ISERROR(SEARCH("なし",I548)))</formula>
    </cfRule>
  </conditionalFormatting>
  <conditionalFormatting sqref="J548:J561">
    <cfRule type="containsText" dxfId="158" priority="175" operator="containsText" text="混合">
      <formula>NOT(ISERROR(SEARCH("混合",J548)))</formula>
    </cfRule>
    <cfRule type="containsText" dxfId="157" priority="176" operator="containsText" text="不使用">
      <formula>NOT(ISERROR(SEARCH("不使用",J548)))</formula>
    </cfRule>
  </conditionalFormatting>
  <conditionalFormatting sqref="T548:T561">
    <cfRule type="containsText" dxfId="156" priority="174" operator="containsText" text="なし">
      <formula>NOT(ISERROR(SEARCH("なし",T548)))</formula>
    </cfRule>
  </conditionalFormatting>
  <conditionalFormatting sqref="U80:U90">
    <cfRule type="containsText" dxfId="155" priority="244" operator="containsText" text="混合">
      <formula>NOT(ISERROR(SEARCH("混合",U80)))</formula>
    </cfRule>
    <cfRule type="containsText" dxfId="154" priority="245" operator="containsText" text="不使用">
      <formula>NOT(ISERROR(SEARCH("不使用",U80)))</formula>
    </cfRule>
  </conditionalFormatting>
  <conditionalFormatting sqref="U575:U583">
    <cfRule type="containsText" dxfId="153" priority="166" operator="containsText" text="混合">
      <formula>NOT(ISERROR(SEARCH("混合",U575)))</formula>
    </cfRule>
    <cfRule type="containsText" dxfId="152" priority="167" operator="containsText" text="不使用">
      <formula>NOT(ISERROR(SEARCH("不使用",U575)))</formula>
    </cfRule>
  </conditionalFormatting>
  <conditionalFormatting sqref="I570:I583">
    <cfRule type="containsText" dxfId="151" priority="171" operator="containsText" text="なし">
      <formula>NOT(ISERROR(SEARCH("なし",I570)))</formula>
    </cfRule>
  </conditionalFormatting>
  <conditionalFormatting sqref="J570:J583">
    <cfRule type="containsText" dxfId="150" priority="169" operator="containsText" text="混合">
      <formula>NOT(ISERROR(SEARCH("混合",J570)))</formula>
    </cfRule>
    <cfRule type="containsText" dxfId="149" priority="170" operator="containsText" text="不使用">
      <formula>NOT(ISERROR(SEARCH("不使用",J570)))</formula>
    </cfRule>
  </conditionalFormatting>
  <conditionalFormatting sqref="T575:T583">
    <cfRule type="containsText" dxfId="148" priority="168" operator="containsText" text="なし">
      <formula>NOT(ISERROR(SEARCH("なし",T575)))</formula>
    </cfRule>
  </conditionalFormatting>
  <conditionalFormatting sqref="I76:I90">
    <cfRule type="containsText" dxfId="147" priority="249" operator="containsText" text="なし">
      <formula>NOT(ISERROR(SEARCH("なし",I76)))</formula>
    </cfRule>
  </conditionalFormatting>
  <conditionalFormatting sqref="J76:J90">
    <cfRule type="containsText" dxfId="146" priority="247" operator="containsText" text="混合">
      <formula>NOT(ISERROR(SEARCH("混合",J76)))</formula>
    </cfRule>
    <cfRule type="containsText" dxfId="145" priority="248" operator="containsText" text="不使用">
      <formula>NOT(ISERROR(SEARCH("不使用",J76)))</formula>
    </cfRule>
  </conditionalFormatting>
  <conditionalFormatting sqref="T80:T90">
    <cfRule type="containsText" dxfId="144" priority="246" operator="containsText" text="なし">
      <formula>NOT(ISERROR(SEARCH("なし",T80)))</formula>
    </cfRule>
  </conditionalFormatting>
  <conditionalFormatting sqref="U146:U154 J142:J154">
    <cfRule type="containsText" dxfId="143" priority="157" operator="containsText" text="混合">
      <formula>NOT(ISERROR(SEARCH("混合",J142)))</formula>
    </cfRule>
    <cfRule type="containsText" dxfId="142" priority="158" operator="containsText" text="不使用">
      <formula>NOT(ISERROR(SEARCH("不使用",J142)))</formula>
    </cfRule>
  </conditionalFormatting>
  <conditionalFormatting sqref="I142:I154 T146:T154">
    <cfRule type="containsText" dxfId="141" priority="159" operator="containsText" text="なし">
      <formula>NOT(ISERROR(SEARCH("なし",I142)))</formula>
    </cfRule>
  </conditionalFormatting>
  <conditionalFormatting sqref="U166:U176">
    <cfRule type="containsText" dxfId="140" priority="151" operator="containsText" text="混合">
      <formula>NOT(ISERROR(SEARCH("混合",U166)))</formula>
    </cfRule>
    <cfRule type="containsText" dxfId="139" priority="152" operator="containsText" text="不使用">
      <formula>NOT(ISERROR(SEARCH("不使用",U166)))</formula>
    </cfRule>
  </conditionalFormatting>
  <conditionalFormatting sqref="I162:I176">
    <cfRule type="containsText" dxfId="138" priority="156" operator="containsText" text="なし">
      <formula>NOT(ISERROR(SEARCH("なし",I162)))</formula>
    </cfRule>
  </conditionalFormatting>
  <conditionalFormatting sqref="J162:J176">
    <cfRule type="containsText" dxfId="137" priority="154" operator="containsText" text="混合">
      <formula>NOT(ISERROR(SEARCH("混合",J162)))</formula>
    </cfRule>
    <cfRule type="containsText" dxfId="136" priority="155" operator="containsText" text="不使用">
      <formula>NOT(ISERROR(SEARCH("不使用",J162)))</formula>
    </cfRule>
  </conditionalFormatting>
  <conditionalFormatting sqref="T166:T176">
    <cfRule type="containsText" dxfId="135" priority="153" operator="containsText" text="なし">
      <formula>NOT(ISERROR(SEARCH("なし",T166)))</formula>
    </cfRule>
  </conditionalFormatting>
  <conditionalFormatting sqref="I184:I197">
    <cfRule type="containsText" dxfId="134" priority="150" operator="containsText" text="なし">
      <formula>NOT(ISERROR(SEARCH("なし",I184)))</formula>
    </cfRule>
  </conditionalFormatting>
  <conditionalFormatting sqref="J184:J197">
    <cfRule type="containsText" dxfId="133" priority="148" operator="containsText" text="混合">
      <formula>NOT(ISERROR(SEARCH("混合",J184)))</formula>
    </cfRule>
    <cfRule type="containsText" dxfId="132" priority="149" operator="containsText" text="不使用">
      <formula>NOT(ISERROR(SEARCH("不使用",J184)))</formula>
    </cfRule>
  </conditionalFormatting>
  <conditionalFormatting sqref="U214:U218">
    <cfRule type="containsText" dxfId="131" priority="133" operator="containsText" text="混合">
      <formula>NOT(ISERROR(SEARCH("混合",U214)))</formula>
    </cfRule>
    <cfRule type="containsText" dxfId="130" priority="134" operator="containsText" text="不使用">
      <formula>NOT(ISERROR(SEARCH("不使用",U214)))</formula>
    </cfRule>
  </conditionalFormatting>
  <conditionalFormatting sqref="T192:T196">
    <cfRule type="containsText" dxfId="129" priority="144" operator="containsText" text="なし">
      <formula>NOT(ISERROR(SEARCH("なし",T192)))</formula>
    </cfRule>
  </conditionalFormatting>
  <conditionalFormatting sqref="U192:U196">
    <cfRule type="containsText" dxfId="128" priority="142" operator="containsText" text="混合">
      <formula>NOT(ISERROR(SEARCH("混合",U192)))</formula>
    </cfRule>
    <cfRule type="containsText" dxfId="127" priority="143" operator="containsText" text="不使用">
      <formula>NOT(ISERROR(SEARCH("不使用",U192)))</formula>
    </cfRule>
  </conditionalFormatting>
  <conditionalFormatting sqref="U236:U240">
    <cfRule type="containsText" dxfId="126" priority="124" operator="containsText" text="混合">
      <formula>NOT(ISERROR(SEARCH("混合",U236)))</formula>
    </cfRule>
    <cfRule type="containsText" dxfId="125" priority="125" operator="containsText" text="不使用">
      <formula>NOT(ISERROR(SEARCH("不使用",U236)))</formula>
    </cfRule>
  </conditionalFormatting>
  <conditionalFormatting sqref="T206:T213">
    <cfRule type="containsText" dxfId="124" priority="141" operator="containsText" text="なし">
      <formula>NOT(ISERROR(SEARCH("なし",T206)))</formula>
    </cfRule>
  </conditionalFormatting>
  <conditionalFormatting sqref="U206:U213">
    <cfRule type="containsText" dxfId="123" priority="139" operator="containsText" text="混合">
      <formula>NOT(ISERROR(SEARCH("混合",U206)))</formula>
    </cfRule>
    <cfRule type="containsText" dxfId="122" priority="140" operator="containsText" text="不使用">
      <formula>NOT(ISERROR(SEARCH("不使用",U206)))</formula>
    </cfRule>
  </conditionalFormatting>
  <conditionalFormatting sqref="I206:I219">
    <cfRule type="containsText" dxfId="121" priority="138" operator="containsText" text="なし">
      <formula>NOT(ISERROR(SEARCH("なし",I206)))</formula>
    </cfRule>
  </conditionalFormatting>
  <conditionalFormatting sqref="J206:J219">
    <cfRule type="containsText" dxfId="120" priority="136" operator="containsText" text="混合">
      <formula>NOT(ISERROR(SEARCH("混合",J206)))</formula>
    </cfRule>
    <cfRule type="containsText" dxfId="119" priority="137" operator="containsText" text="不使用">
      <formula>NOT(ISERROR(SEARCH("不使用",J206)))</formula>
    </cfRule>
  </conditionalFormatting>
  <conditionalFormatting sqref="T214:T218">
    <cfRule type="containsText" dxfId="118" priority="135" operator="containsText" text="なし">
      <formula>NOT(ISERROR(SEARCH("なし",T214)))</formula>
    </cfRule>
  </conditionalFormatting>
  <conditionalFormatting sqref="T228:T235">
    <cfRule type="containsText" dxfId="117" priority="132" operator="containsText" text="なし">
      <formula>NOT(ISERROR(SEARCH("なし",T228)))</formula>
    </cfRule>
  </conditionalFormatting>
  <conditionalFormatting sqref="U228:U235">
    <cfRule type="containsText" dxfId="116" priority="130" operator="containsText" text="混合">
      <formula>NOT(ISERROR(SEARCH("混合",U228)))</formula>
    </cfRule>
    <cfRule type="containsText" dxfId="115" priority="131" operator="containsText" text="不使用">
      <formula>NOT(ISERROR(SEARCH("不使用",U228)))</formula>
    </cfRule>
  </conditionalFormatting>
  <conditionalFormatting sqref="I228:I241">
    <cfRule type="containsText" dxfId="114" priority="129" operator="containsText" text="なし">
      <formula>NOT(ISERROR(SEARCH("なし",I228)))</formula>
    </cfRule>
  </conditionalFormatting>
  <conditionalFormatting sqref="J228:J241">
    <cfRule type="containsText" dxfId="113" priority="127" operator="containsText" text="混合">
      <formula>NOT(ISERROR(SEARCH("混合",J228)))</formula>
    </cfRule>
    <cfRule type="containsText" dxfId="112" priority="128" operator="containsText" text="不使用">
      <formula>NOT(ISERROR(SEARCH("不使用",J228)))</formula>
    </cfRule>
  </conditionalFormatting>
  <conditionalFormatting sqref="T236:T240">
    <cfRule type="containsText" dxfId="111" priority="126" operator="containsText" text="なし">
      <formula>NOT(ISERROR(SEARCH("なし",T236)))</formula>
    </cfRule>
  </conditionalFormatting>
  <conditionalFormatting sqref="U253:U261 J249:J261">
    <cfRule type="containsText" dxfId="110" priority="121" operator="containsText" text="混合">
      <formula>NOT(ISERROR(SEARCH("混合",J249)))</formula>
    </cfRule>
    <cfRule type="containsText" dxfId="109" priority="122" operator="containsText" text="不使用">
      <formula>NOT(ISERROR(SEARCH("不使用",J249)))</formula>
    </cfRule>
  </conditionalFormatting>
  <conditionalFormatting sqref="I249:I261 T253:T261">
    <cfRule type="containsText" dxfId="108" priority="123" operator="containsText" text="なし">
      <formula>NOT(ISERROR(SEARCH("なし",I249)))</formula>
    </cfRule>
  </conditionalFormatting>
  <conditionalFormatting sqref="T269:T276">
    <cfRule type="containsText" dxfId="107" priority="120" operator="containsText" text="なし">
      <formula>NOT(ISERROR(SEARCH("なし",T269)))</formula>
    </cfRule>
  </conditionalFormatting>
  <conditionalFormatting sqref="U269:U276">
    <cfRule type="containsText" dxfId="106" priority="118" operator="containsText" text="混合">
      <formula>NOT(ISERROR(SEARCH("混合",U269)))</formula>
    </cfRule>
    <cfRule type="containsText" dxfId="105" priority="119" operator="containsText" text="不使用">
      <formula>NOT(ISERROR(SEARCH("不使用",U269)))</formula>
    </cfRule>
  </conditionalFormatting>
  <conditionalFormatting sqref="I269:I282">
    <cfRule type="containsText" dxfId="104" priority="117" operator="containsText" text="なし">
      <formula>NOT(ISERROR(SEARCH("なし",I269)))</formula>
    </cfRule>
  </conditionalFormatting>
  <conditionalFormatting sqref="J269:J282">
    <cfRule type="containsText" dxfId="103" priority="115" operator="containsText" text="混合">
      <formula>NOT(ISERROR(SEARCH("混合",J269)))</formula>
    </cfRule>
    <cfRule type="containsText" dxfId="102" priority="116" operator="containsText" text="不使用">
      <formula>NOT(ISERROR(SEARCH("不使用",J269)))</formula>
    </cfRule>
  </conditionalFormatting>
  <conditionalFormatting sqref="T277:T281">
    <cfRule type="containsText" dxfId="101" priority="114" operator="containsText" text="なし">
      <formula>NOT(ISERROR(SEARCH("なし",T277)))</formula>
    </cfRule>
  </conditionalFormatting>
  <conditionalFormatting sqref="U277:U281">
    <cfRule type="containsText" dxfId="100" priority="112" operator="containsText" text="混合">
      <formula>NOT(ISERROR(SEARCH("混合",U277)))</formula>
    </cfRule>
    <cfRule type="containsText" dxfId="99" priority="113" operator="containsText" text="不使用">
      <formula>NOT(ISERROR(SEARCH("不使用",U277)))</formula>
    </cfRule>
  </conditionalFormatting>
  <conditionalFormatting sqref="U301:U305">
    <cfRule type="containsText" dxfId="98" priority="109" operator="containsText" text="混合">
      <formula>NOT(ISERROR(SEARCH("混合",U301)))</formula>
    </cfRule>
    <cfRule type="containsText" dxfId="97" priority="110" operator="containsText" text="不使用">
      <formula>NOT(ISERROR(SEARCH("不使用",U301)))</formula>
    </cfRule>
  </conditionalFormatting>
  <conditionalFormatting sqref="T301:T305">
    <cfRule type="containsText" dxfId="96" priority="111" operator="containsText" text="なし">
      <formula>NOT(ISERROR(SEARCH("なし",T301)))</formula>
    </cfRule>
  </conditionalFormatting>
  <conditionalFormatting sqref="U324:U328">
    <cfRule type="containsText" dxfId="95" priority="100" operator="containsText" text="混合">
      <formula>NOT(ISERROR(SEARCH("混合",U324)))</formula>
    </cfRule>
    <cfRule type="containsText" dxfId="94" priority="101" operator="containsText" text="不使用">
      <formula>NOT(ISERROR(SEARCH("不使用",U324)))</formula>
    </cfRule>
  </conditionalFormatting>
  <conditionalFormatting sqref="T314:T323">
    <cfRule type="containsText" dxfId="93" priority="108" operator="containsText" text="なし">
      <formula>NOT(ISERROR(SEARCH("なし",T314)))</formula>
    </cfRule>
  </conditionalFormatting>
  <conditionalFormatting sqref="U314:U323">
    <cfRule type="containsText" dxfId="92" priority="106" operator="containsText" text="混合">
      <formula>NOT(ISERROR(SEARCH("混合",U314)))</formula>
    </cfRule>
    <cfRule type="containsText" dxfId="91" priority="107" operator="containsText" text="不使用">
      <formula>NOT(ISERROR(SEARCH("不使用",U314)))</formula>
    </cfRule>
  </conditionalFormatting>
  <conditionalFormatting sqref="I314:I329">
    <cfRule type="containsText" dxfId="90" priority="105" operator="containsText" text="なし">
      <formula>NOT(ISERROR(SEARCH("なし",I314)))</formula>
    </cfRule>
  </conditionalFormatting>
  <conditionalFormatting sqref="J314:J329">
    <cfRule type="containsText" dxfId="89" priority="103" operator="containsText" text="混合">
      <formula>NOT(ISERROR(SEARCH("混合",J314)))</formula>
    </cfRule>
    <cfRule type="containsText" dxfId="88" priority="104" operator="containsText" text="不使用">
      <formula>NOT(ISERROR(SEARCH("不使用",J314)))</formula>
    </cfRule>
  </conditionalFormatting>
  <conditionalFormatting sqref="T324:T328">
    <cfRule type="containsText" dxfId="87" priority="102" operator="containsText" text="なし">
      <formula>NOT(ISERROR(SEARCH("なし",T324)))</formula>
    </cfRule>
  </conditionalFormatting>
  <conditionalFormatting sqref="U345:U349">
    <cfRule type="containsText" dxfId="86" priority="91" operator="containsText" text="混合">
      <formula>NOT(ISERROR(SEARCH("混合",U345)))</formula>
    </cfRule>
    <cfRule type="containsText" dxfId="85" priority="92" operator="containsText" text="不使用">
      <formula>NOT(ISERROR(SEARCH("不使用",U345)))</formula>
    </cfRule>
  </conditionalFormatting>
  <conditionalFormatting sqref="U402:U406">
    <cfRule type="containsText" dxfId="84" priority="73" operator="containsText" text="混合">
      <formula>NOT(ISERROR(SEARCH("混合",U402)))</formula>
    </cfRule>
    <cfRule type="containsText" dxfId="83" priority="74" operator="containsText" text="不使用">
      <formula>NOT(ISERROR(SEARCH("不使用",U402)))</formula>
    </cfRule>
  </conditionalFormatting>
  <conditionalFormatting sqref="U425:U429">
    <cfRule type="containsText" dxfId="82" priority="61" operator="containsText" text="混合">
      <formula>NOT(ISERROR(SEARCH("混合",U425)))</formula>
    </cfRule>
    <cfRule type="containsText" dxfId="81" priority="62" operator="containsText" text="不使用">
      <formula>NOT(ISERROR(SEARCH("不使用",U425)))</formula>
    </cfRule>
  </conditionalFormatting>
  <conditionalFormatting sqref="T337:T344">
    <cfRule type="containsText" dxfId="80" priority="99" operator="containsText" text="なし">
      <formula>NOT(ISERROR(SEARCH("なし",T337)))</formula>
    </cfRule>
  </conditionalFormatting>
  <conditionalFormatting sqref="U337:U344">
    <cfRule type="containsText" dxfId="79" priority="97" operator="containsText" text="混合">
      <formula>NOT(ISERROR(SEARCH("混合",U337)))</formula>
    </cfRule>
    <cfRule type="containsText" dxfId="78" priority="98" operator="containsText" text="不使用">
      <formula>NOT(ISERROR(SEARCH("不使用",U337)))</formula>
    </cfRule>
  </conditionalFormatting>
  <conditionalFormatting sqref="I337:I350">
    <cfRule type="containsText" dxfId="77" priority="96" operator="containsText" text="なし">
      <formula>NOT(ISERROR(SEARCH("なし",I337)))</formula>
    </cfRule>
  </conditionalFormatting>
  <conditionalFormatting sqref="J337:J350">
    <cfRule type="containsText" dxfId="76" priority="94" operator="containsText" text="混合">
      <formula>NOT(ISERROR(SEARCH("混合",J337)))</formula>
    </cfRule>
    <cfRule type="containsText" dxfId="75" priority="95" operator="containsText" text="不使用">
      <formula>NOT(ISERROR(SEARCH("不使用",J337)))</formula>
    </cfRule>
  </conditionalFormatting>
  <conditionalFormatting sqref="T345:T349">
    <cfRule type="containsText" dxfId="74" priority="93" operator="containsText" text="なし">
      <formula>NOT(ISERROR(SEARCH("なし",T345)))</formula>
    </cfRule>
  </conditionalFormatting>
  <conditionalFormatting sqref="U446:U450">
    <cfRule type="containsText" dxfId="73" priority="52" operator="containsText" text="混合">
      <formula>NOT(ISERROR(SEARCH("混合",U446)))</formula>
    </cfRule>
    <cfRule type="containsText" dxfId="72" priority="53" operator="containsText" text="不使用">
      <formula>NOT(ISERROR(SEARCH("不使用",U446)))</formula>
    </cfRule>
  </conditionalFormatting>
  <conditionalFormatting sqref="U467:U471">
    <cfRule type="containsText" dxfId="71" priority="43" operator="containsText" text="混合">
      <formula>NOT(ISERROR(SEARCH("混合",U467)))</formula>
    </cfRule>
    <cfRule type="containsText" dxfId="70" priority="44" operator="containsText" text="不使用">
      <formula>NOT(ISERROR(SEARCH("不使用",U467)))</formula>
    </cfRule>
  </conditionalFormatting>
  <conditionalFormatting sqref="T394:T401">
    <cfRule type="containsText" dxfId="69" priority="81" operator="containsText" text="なし">
      <formula>NOT(ISERROR(SEARCH("なし",T394)))</formula>
    </cfRule>
  </conditionalFormatting>
  <conditionalFormatting sqref="U394:U401">
    <cfRule type="containsText" dxfId="68" priority="79" operator="containsText" text="混合">
      <formula>NOT(ISERROR(SEARCH("混合",U394)))</formula>
    </cfRule>
    <cfRule type="containsText" dxfId="67" priority="80" operator="containsText" text="不使用">
      <formula>NOT(ISERROR(SEARCH("不使用",U394)))</formula>
    </cfRule>
  </conditionalFormatting>
  <conditionalFormatting sqref="I394:I407">
    <cfRule type="containsText" dxfId="66" priority="78" operator="containsText" text="なし">
      <formula>NOT(ISERROR(SEARCH("なし",I394)))</formula>
    </cfRule>
  </conditionalFormatting>
  <conditionalFormatting sqref="J394:J407">
    <cfRule type="containsText" dxfId="65" priority="76" operator="containsText" text="混合">
      <formula>NOT(ISERROR(SEARCH("混合",J394)))</formula>
    </cfRule>
    <cfRule type="containsText" dxfId="64" priority="77" operator="containsText" text="不使用">
      <formula>NOT(ISERROR(SEARCH("不使用",J394)))</formula>
    </cfRule>
  </conditionalFormatting>
  <conditionalFormatting sqref="T402:T406">
    <cfRule type="containsText" dxfId="63" priority="75" operator="containsText" text="なし">
      <formula>NOT(ISERROR(SEARCH("なし",T402)))</formula>
    </cfRule>
  </conditionalFormatting>
  <conditionalFormatting sqref="U490:U494">
    <cfRule type="containsText" dxfId="62" priority="34" operator="containsText" text="混合">
      <formula>NOT(ISERROR(SEARCH("混合",U490)))</formula>
    </cfRule>
    <cfRule type="containsText" dxfId="61" priority="35" operator="containsText" text="不使用">
      <formula>NOT(ISERROR(SEARCH("不使用",U490)))</formula>
    </cfRule>
  </conditionalFormatting>
  <conditionalFormatting sqref="U513:U517">
    <cfRule type="containsText" dxfId="60" priority="25" operator="containsText" text="混合">
      <formula>NOT(ISERROR(SEARCH("混合",U513)))</formula>
    </cfRule>
    <cfRule type="containsText" dxfId="59" priority="26" operator="containsText" text="不使用">
      <formula>NOT(ISERROR(SEARCH("不使用",U513)))</formula>
    </cfRule>
  </conditionalFormatting>
  <conditionalFormatting sqref="T415:T424">
    <cfRule type="containsText" dxfId="58" priority="72" operator="containsText" text="なし">
      <formula>NOT(ISERROR(SEARCH("なし",T415)))</formula>
    </cfRule>
  </conditionalFormatting>
  <conditionalFormatting sqref="U415:U424">
    <cfRule type="containsText" dxfId="57" priority="70" operator="containsText" text="混合">
      <formula>NOT(ISERROR(SEARCH("混合",U415)))</formula>
    </cfRule>
    <cfRule type="containsText" dxfId="56" priority="71" operator="containsText" text="不使用">
      <formula>NOT(ISERROR(SEARCH("不使用",U415)))</formula>
    </cfRule>
  </conditionalFormatting>
  <conditionalFormatting sqref="I415:I430">
    <cfRule type="containsText" dxfId="55" priority="69" operator="containsText" text="なし">
      <formula>NOT(ISERROR(SEARCH("なし",I415)))</formula>
    </cfRule>
  </conditionalFormatting>
  <conditionalFormatting sqref="J415:J430">
    <cfRule type="containsText" dxfId="54" priority="67" operator="containsText" text="混合">
      <formula>NOT(ISERROR(SEARCH("混合",J415)))</formula>
    </cfRule>
    <cfRule type="containsText" dxfId="53" priority="68" operator="containsText" text="不使用">
      <formula>NOT(ISERROR(SEARCH("不使用",J415)))</formula>
    </cfRule>
  </conditionalFormatting>
  <conditionalFormatting sqref="T425:T429">
    <cfRule type="containsText" dxfId="52" priority="63" operator="containsText" text="なし">
      <formula>NOT(ISERROR(SEARCH("なし",T425)))</formula>
    </cfRule>
  </conditionalFormatting>
  <conditionalFormatting sqref="U535:U539">
    <cfRule type="containsText" dxfId="51" priority="16" operator="containsText" text="混合">
      <formula>NOT(ISERROR(SEARCH("混合",U535)))</formula>
    </cfRule>
    <cfRule type="containsText" dxfId="50" priority="17" operator="containsText" text="不使用">
      <formula>NOT(ISERROR(SEARCH("不使用",U535)))</formula>
    </cfRule>
  </conditionalFormatting>
  <conditionalFormatting sqref="T446:T450">
    <cfRule type="containsText" dxfId="49" priority="54" operator="containsText" text="なし">
      <formula>NOT(ISERROR(SEARCH("なし",T446)))</formula>
    </cfRule>
  </conditionalFormatting>
  <conditionalFormatting sqref="T438:T445">
    <cfRule type="containsText" dxfId="48" priority="60" operator="containsText" text="なし">
      <formula>NOT(ISERROR(SEARCH("なし",T438)))</formula>
    </cfRule>
  </conditionalFormatting>
  <conditionalFormatting sqref="U438:U445">
    <cfRule type="containsText" dxfId="47" priority="58" operator="containsText" text="混合">
      <formula>NOT(ISERROR(SEARCH("混合",U438)))</formula>
    </cfRule>
    <cfRule type="containsText" dxfId="46" priority="59" operator="containsText" text="不使用">
      <formula>NOT(ISERROR(SEARCH("不使用",U438)))</formula>
    </cfRule>
  </conditionalFormatting>
  <conditionalFormatting sqref="I438:I451">
    <cfRule type="containsText" dxfId="45" priority="57" operator="containsText" text="なし">
      <formula>NOT(ISERROR(SEARCH("なし",I438)))</formula>
    </cfRule>
  </conditionalFormatting>
  <conditionalFormatting sqref="J438:J451">
    <cfRule type="containsText" dxfId="44" priority="55" operator="containsText" text="混合">
      <formula>NOT(ISERROR(SEARCH("混合",J438)))</formula>
    </cfRule>
    <cfRule type="containsText" dxfId="43" priority="56" operator="containsText" text="不使用">
      <formula>NOT(ISERROR(SEARCH("不使用",J438)))</formula>
    </cfRule>
  </conditionalFormatting>
  <conditionalFormatting sqref="T467:T471">
    <cfRule type="containsText" dxfId="42" priority="45" operator="containsText" text="なし">
      <formula>NOT(ISERROR(SEARCH("なし",T467)))</formula>
    </cfRule>
  </conditionalFormatting>
  <conditionalFormatting sqref="T490:T494">
    <cfRule type="containsText" dxfId="41" priority="36" operator="containsText" text="なし">
      <formula>NOT(ISERROR(SEARCH("なし",T490)))</formula>
    </cfRule>
  </conditionalFormatting>
  <conditionalFormatting sqref="T459:T466">
    <cfRule type="containsText" dxfId="40" priority="51" operator="containsText" text="なし">
      <formula>NOT(ISERROR(SEARCH("なし",T459)))</formula>
    </cfRule>
  </conditionalFormatting>
  <conditionalFormatting sqref="U459:U466">
    <cfRule type="containsText" dxfId="39" priority="49" operator="containsText" text="混合">
      <formula>NOT(ISERROR(SEARCH("混合",U459)))</formula>
    </cfRule>
    <cfRule type="containsText" dxfId="38" priority="50" operator="containsText" text="不使用">
      <formula>NOT(ISERROR(SEARCH("不使用",U459)))</formula>
    </cfRule>
  </conditionalFormatting>
  <conditionalFormatting sqref="I459:I472">
    <cfRule type="containsText" dxfId="37" priority="48" operator="containsText" text="なし">
      <formula>NOT(ISERROR(SEARCH("なし",I459)))</formula>
    </cfRule>
  </conditionalFormatting>
  <conditionalFormatting sqref="J459:J472">
    <cfRule type="containsText" dxfId="36" priority="46" operator="containsText" text="混合">
      <formula>NOT(ISERROR(SEARCH("混合",J459)))</formula>
    </cfRule>
    <cfRule type="containsText" dxfId="35" priority="47" operator="containsText" text="不使用">
      <formula>NOT(ISERROR(SEARCH("不使用",J459)))</formula>
    </cfRule>
  </conditionalFormatting>
  <conditionalFormatting sqref="I480:I495">
    <cfRule type="containsText" dxfId="34" priority="39" operator="containsText" text="なし">
      <formula>NOT(ISERROR(SEARCH("なし",I480)))</formula>
    </cfRule>
  </conditionalFormatting>
  <conditionalFormatting sqref="J480:J495">
    <cfRule type="containsText" dxfId="33" priority="37" operator="containsText" text="混合">
      <formula>NOT(ISERROR(SEARCH("混合",J480)))</formula>
    </cfRule>
    <cfRule type="containsText" dxfId="32" priority="38" operator="containsText" text="不使用">
      <formula>NOT(ISERROR(SEARCH("不使用",J480)))</formula>
    </cfRule>
  </conditionalFormatting>
  <conditionalFormatting sqref="T513:T517">
    <cfRule type="containsText" dxfId="31" priority="27" operator="containsText" text="なし">
      <formula>NOT(ISERROR(SEARCH("なし",T513)))</formula>
    </cfRule>
  </conditionalFormatting>
  <conditionalFormatting sqref="T503:T512">
    <cfRule type="containsText" dxfId="30" priority="33" operator="containsText" text="なし">
      <formula>NOT(ISERROR(SEARCH("なし",T503)))</formula>
    </cfRule>
  </conditionalFormatting>
  <conditionalFormatting sqref="U503:U512">
    <cfRule type="containsText" dxfId="29" priority="31" operator="containsText" text="混合">
      <formula>NOT(ISERROR(SEARCH("混合",U503)))</formula>
    </cfRule>
    <cfRule type="containsText" dxfId="28" priority="32" operator="containsText" text="不使用">
      <formula>NOT(ISERROR(SEARCH("不使用",U503)))</formula>
    </cfRule>
  </conditionalFormatting>
  <conditionalFormatting sqref="I503:I518">
    <cfRule type="containsText" dxfId="27" priority="30" operator="containsText" text="なし">
      <formula>NOT(ISERROR(SEARCH("なし",I503)))</formula>
    </cfRule>
  </conditionalFormatting>
  <conditionalFormatting sqref="J503:J518">
    <cfRule type="containsText" dxfId="26" priority="28" operator="containsText" text="混合">
      <formula>NOT(ISERROR(SEARCH("混合",J503)))</formula>
    </cfRule>
    <cfRule type="containsText" dxfId="25" priority="29" operator="containsText" text="不使用">
      <formula>NOT(ISERROR(SEARCH("不使用",J503)))</formula>
    </cfRule>
  </conditionalFormatting>
  <conditionalFormatting sqref="T535:T539">
    <cfRule type="containsText" dxfId="24" priority="18" operator="containsText" text="なし">
      <formula>NOT(ISERROR(SEARCH("なし",T535)))</formula>
    </cfRule>
  </conditionalFormatting>
  <conditionalFormatting sqref="T526:T534">
    <cfRule type="containsText" dxfId="23" priority="24" operator="containsText" text="なし">
      <formula>NOT(ISERROR(SEARCH("なし",T526)))</formula>
    </cfRule>
  </conditionalFormatting>
  <conditionalFormatting sqref="U526:U534">
    <cfRule type="containsText" dxfId="22" priority="22" operator="containsText" text="混合">
      <formula>NOT(ISERROR(SEARCH("混合",U526)))</formula>
    </cfRule>
    <cfRule type="containsText" dxfId="21" priority="23" operator="containsText" text="不使用">
      <formula>NOT(ISERROR(SEARCH("不使用",U526)))</formula>
    </cfRule>
  </conditionalFormatting>
  <conditionalFormatting sqref="I526:I540">
    <cfRule type="containsText" dxfId="20" priority="21" operator="containsText" text="なし">
      <formula>NOT(ISERROR(SEARCH("なし",I526)))</formula>
    </cfRule>
  </conditionalFormatting>
  <conditionalFormatting sqref="J526:J540">
    <cfRule type="containsText" dxfId="19" priority="19" operator="containsText" text="混合">
      <formula>NOT(ISERROR(SEARCH("混合",J526)))</formula>
    </cfRule>
    <cfRule type="containsText" dxfId="18" priority="20" operator="containsText" text="不使用">
      <formula>NOT(ISERROR(SEARCH("不使用",J526)))</formula>
    </cfRule>
  </conditionalFormatting>
  <conditionalFormatting sqref="U600:U604">
    <cfRule type="containsText" dxfId="17" priority="7" operator="containsText" text="混合">
      <formula>NOT(ISERROR(SEARCH("混合",U600)))</formula>
    </cfRule>
    <cfRule type="containsText" dxfId="16" priority="8" operator="containsText" text="不使用">
      <formula>NOT(ISERROR(SEARCH("不使用",U600)))</formula>
    </cfRule>
  </conditionalFormatting>
  <conditionalFormatting sqref="T592:T599">
    <cfRule type="containsText" dxfId="15" priority="15" operator="containsText" text="なし">
      <formula>NOT(ISERROR(SEARCH("なし",T592)))</formula>
    </cfRule>
  </conditionalFormatting>
  <conditionalFormatting sqref="U592:U599">
    <cfRule type="containsText" dxfId="14" priority="13" operator="containsText" text="混合">
      <formula>NOT(ISERROR(SEARCH("混合",U592)))</formula>
    </cfRule>
    <cfRule type="containsText" dxfId="13" priority="14" operator="containsText" text="不使用">
      <formula>NOT(ISERROR(SEARCH("不使用",U592)))</formula>
    </cfRule>
  </conditionalFormatting>
  <conditionalFormatting sqref="I592:I605">
    <cfRule type="containsText" dxfId="12" priority="12" operator="containsText" text="なし">
      <formula>NOT(ISERROR(SEARCH("なし",I592)))</formula>
    </cfRule>
  </conditionalFormatting>
  <conditionalFormatting sqref="J592:J605">
    <cfRule type="containsText" dxfId="11" priority="10" operator="containsText" text="混合">
      <formula>NOT(ISERROR(SEARCH("混合",J592)))</formula>
    </cfRule>
    <cfRule type="containsText" dxfId="10" priority="11" operator="containsText" text="不使用">
      <formula>NOT(ISERROR(SEARCH("不使用",J592)))</formula>
    </cfRule>
  </conditionalFormatting>
  <conditionalFormatting sqref="T600:T604">
    <cfRule type="containsText" dxfId="9" priority="9" operator="containsText" text="なし">
      <formula>NOT(ISERROR(SEARCH("なし",T600)))</formula>
    </cfRule>
  </conditionalFormatting>
  <conditionalFormatting sqref="U384:U386">
    <cfRule type="containsText" dxfId="8" priority="1" operator="containsText" text="混合">
      <formula>NOT(ISERROR(SEARCH("混合",U384)))</formula>
    </cfRule>
    <cfRule type="containsText" dxfId="7" priority="2" operator="containsText" text="不使用">
      <formula>NOT(ISERROR(SEARCH("不使用",U384)))</formula>
    </cfRule>
  </conditionalFormatting>
  <conditionalFormatting sqref="T384:T386">
    <cfRule type="containsText" dxfId="6" priority="3" operator="containsText" text="なし">
      <formula>NOT(ISERROR(SEARCH("なし",T384)))</formula>
    </cfRule>
  </conditionalFormatting>
  <dataValidations count="3">
    <dataValidation type="list" allowBlank="1" showInputMessage="1" showErrorMessage="1" sqref="C8:H21 C76:H90 C184:H197 C526:H540 N269:S276 N548:S561 N184:S191 C548:H561 C290:H305 C30:H43 N34:S43 C52:H65 N103:S112 N13:P13 R13:S13 C99:H112 N52:S60 N80:S90 R21 N12:S12 N14:S16 C570:H583 C121:H133 N125:S133 N146:S154 C142:H154 N166:S176 C162:H176 C206:H219 N206:S213 N228:S235 C228:H241 C249:H261 N253:S261 C269:H282 N290:S300 N314:S323 C314:H329 N337:S344 C337:H350 C592:H605 N394:S401 C394:H407 N415:S424 C415:H430 N438:S445 C438:H451 N459:S466 C459:H472 C480:H495 N503:S512 C503:H518 N526:S534 N575:S583 N592:S599 C358:H369 N358:S369 C378:H385 N384:S386 N480:S487 N489:S489" xr:uid="{8B5BC160-3530-4F37-9A61-111B18A4D22C}">
      <formula1>"〇"</formula1>
    </dataValidation>
    <dataValidation type="list" allowBlank="1" showInputMessage="1" showErrorMessage="1" sqref="I8:I21 I76:I90 I184:I197 I526:I540 T269:T276 T548:T561 T184:T191 I548:I561 I290:I305 I30:I43 T34:T43 I52:I65 T103:T112 T80:T90 T12:T16 I99:I112 T52:T60 I570:I583 I121:I133 T125:T133 T146:T154 I142:I154 T166:T176 I162:I176 I206:I219 T206:T213 T228:T235 I228:I241 I249:I261 T253:T261 I269:I282 T290:T300 T314:T323 I314:I329 T337:T344 I337:I350 I592:I605 T394:T401 I394:I407 T415:T424 I415:I430 T438:T445 I438:I451 T459:T466 I459:I472 I480:I495 T503:T512 I503:I518 T526:T534 T575:T583 T592:T599 T384:T386 I358:I369 T358:T369 I378:I385 T480:T487 T489" xr:uid="{90E47B10-D814-41C3-9C50-66635738EE5F}">
      <formula1>"あり,なし"</formula1>
    </dataValidation>
    <dataValidation type="list" allowBlank="1" showInputMessage="1" showErrorMessage="1" sqref="J8:J21 J76:J90 J184:J197 J526:J540 U269:U276 U548:U561 U184:U191 J548:J561 J290:J305 J30:J43 U34:U43 J52:J65 U103:U112 U80:U90 U12:U16 J99:J112 U52:U60 J570:J583 J121:J133 U125:U133 U146:U154 J142:J154 U166:U176 J162:J176 J206:J219 U206:U213 U228:U235 J228:J241 J249:J261 U253:U261 J269:J282 U290:U300 U314:U323 J314:J329 U337:U344 J337:J350 J592:J605 U394:U401 J394:J407 U415:U424 J415:J430 U438:U445 J438:J451 U459:U466 J459:J472 J480:J495 U503:U512 J503:J518 U526:U534 U575:U583 U592:U599 U384:U386 J358:J369 U358:U369 J378:J385 U480:U487 U489" xr:uid="{01EAF095-2070-46B9-A23F-B8E49529FC6B}">
      <formula1>"使用,不使用,混合"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fitToHeight="0" orientation="landscape" horizontalDpi="4294967293" verticalDpi="0" r:id="rId1"/>
  <headerFooter scaleWithDoc="0" alignWithMargins="0"/>
  <rowBreaks count="22" manualBreakCount="22">
    <brk id="21" max="16383" man="1"/>
    <brk id="44" max="20" man="1"/>
    <brk id="67" max="20" man="1"/>
    <brk id="90" max="20" man="1"/>
    <brk id="113" max="20" man="1"/>
    <brk id="133" max="20" man="1"/>
    <brk id="154" max="20" man="1"/>
    <brk id="176" max="20" man="1"/>
    <brk id="197" max="20" man="1"/>
    <brk id="219" max="20" man="1"/>
    <brk id="241" max="20" man="1"/>
    <brk id="261" max="20" man="1"/>
    <brk id="282" max="20" man="1"/>
    <brk id="350" max="20" man="1"/>
    <brk id="370" max="20" man="1"/>
    <brk id="386" max="20" man="1"/>
    <brk id="407" max="20" man="1"/>
    <brk id="451" max="20" man="1"/>
    <brk id="472" max="20" man="1"/>
    <brk id="540" max="20" man="1"/>
    <brk id="562" max="20" man="1"/>
    <brk id="584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716C2-C36F-4EC2-AC0E-57DF37E3DC0A}">
  <sheetPr>
    <pageSetUpPr fitToPage="1"/>
  </sheetPr>
  <dimension ref="B1:Y34"/>
  <sheetViews>
    <sheetView tabSelected="1" topLeftCell="A2" zoomScaleNormal="100" workbookViewId="0">
      <selection activeCell="W22" sqref="W22"/>
    </sheetView>
  </sheetViews>
  <sheetFormatPr defaultRowHeight="13.5" x14ac:dyDescent="0.15"/>
  <cols>
    <col min="1" max="1" width="2.25" customWidth="1"/>
    <col min="2" max="2" width="2.75" customWidth="1"/>
    <col min="3" max="3" width="2.5" customWidth="1"/>
    <col min="4" max="4" width="14.25" customWidth="1"/>
    <col min="5" max="7" width="5.625" customWidth="1"/>
    <col min="8" max="8" width="5.75" customWidth="1"/>
    <col min="9" max="10" width="5.625" customWidth="1"/>
    <col min="11" max="11" width="7.625" customWidth="1"/>
    <col min="12" max="12" width="8" customWidth="1"/>
    <col min="13" max="13" width="0.875" customWidth="1"/>
    <col min="14" max="14" width="2.5" customWidth="1"/>
    <col min="15" max="15" width="14.25" customWidth="1"/>
    <col min="16" max="21" width="5.625" customWidth="1"/>
    <col min="22" max="22" width="7.625" customWidth="1"/>
    <col min="23" max="23" width="8" customWidth="1"/>
    <col min="24" max="24" width="2.25" customWidth="1"/>
    <col min="25" max="25" width="0.625" customWidth="1"/>
    <col min="26" max="26" width="3.375" customWidth="1"/>
  </cols>
  <sheetData>
    <row r="1" spans="2:25" ht="24.75" customHeight="1" x14ac:dyDescent="0.25">
      <c r="D1" s="195" t="s">
        <v>577</v>
      </c>
    </row>
    <row r="2" spans="2:25" ht="5.25" customHeight="1" x14ac:dyDescent="0.15"/>
    <row r="3" spans="2:25" s="1" customFormat="1" ht="28.5" customHeight="1" x14ac:dyDescent="0.15">
      <c r="B3" s="156"/>
      <c r="C3" s="223" t="s">
        <v>6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157"/>
      <c r="Y3" s="158"/>
    </row>
    <row r="4" spans="2:25" s="1" customFormat="1" ht="7.5" customHeight="1" thickBot="1" x14ac:dyDescent="0.2">
      <c r="B4" s="159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1"/>
      <c r="Y4" s="162"/>
    </row>
    <row r="5" spans="2:25" s="1" customFormat="1" ht="13.5" customHeight="1" x14ac:dyDescent="0.15">
      <c r="B5" s="159"/>
      <c r="C5" s="163"/>
      <c r="D5" s="216" t="s">
        <v>560</v>
      </c>
      <c r="E5" s="217"/>
      <c r="F5" s="211" t="s">
        <v>8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5"/>
    </row>
    <row r="6" spans="2:25" s="1" customFormat="1" ht="19.5" customHeight="1" thickBot="1" x14ac:dyDescent="0.2">
      <c r="B6" s="159"/>
      <c r="C6" s="166"/>
      <c r="D6" s="218"/>
      <c r="E6" s="219"/>
      <c r="F6" s="212"/>
      <c r="G6" s="28"/>
      <c r="H6" s="28"/>
      <c r="I6" s="167" t="s">
        <v>561</v>
      </c>
      <c r="J6" s="28"/>
      <c r="K6" s="28"/>
      <c r="L6" s="28"/>
      <c r="M6" s="28"/>
      <c r="N6" s="168" t="s">
        <v>562</v>
      </c>
      <c r="O6" s="28"/>
      <c r="P6" s="28"/>
      <c r="Q6" s="28"/>
      <c r="R6" s="28"/>
      <c r="S6" s="169"/>
      <c r="T6" s="170" t="s">
        <v>4</v>
      </c>
      <c r="U6" s="170"/>
      <c r="V6" s="171"/>
      <c r="W6" s="171"/>
      <c r="X6" s="28"/>
      <c r="Y6" s="29"/>
    </row>
    <row r="7" spans="2:25" s="1" customFormat="1" ht="27.75" customHeight="1" x14ac:dyDescent="0.2">
      <c r="B7" s="159"/>
      <c r="C7" s="166"/>
      <c r="D7" s="155"/>
      <c r="E7" s="146"/>
      <c r="F7" s="147"/>
      <c r="G7" s="28"/>
      <c r="H7" s="28"/>
      <c r="I7" s="167"/>
      <c r="J7" s="28"/>
      <c r="K7" s="28"/>
      <c r="L7" s="28"/>
      <c r="M7" s="28"/>
      <c r="N7" s="168"/>
      <c r="O7" s="28"/>
      <c r="P7" s="28"/>
      <c r="Q7" s="28"/>
      <c r="R7" s="28"/>
      <c r="S7" s="169"/>
      <c r="T7" s="170"/>
      <c r="U7" s="170"/>
      <c r="V7" s="171"/>
      <c r="W7" s="171"/>
      <c r="X7" s="28"/>
      <c r="Y7" s="29"/>
    </row>
    <row r="8" spans="2:25" s="4" customFormat="1" ht="7.5" customHeight="1" thickBot="1" x14ac:dyDescent="0.2">
      <c r="B8" s="172"/>
      <c r="C8" s="173"/>
      <c r="D8" s="174"/>
      <c r="E8" s="173"/>
      <c r="F8" s="175"/>
      <c r="G8" s="175"/>
      <c r="H8" s="176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41"/>
      <c r="T8" s="41"/>
      <c r="U8" s="41"/>
      <c r="V8" s="41"/>
      <c r="W8" s="41"/>
      <c r="X8" s="175"/>
      <c r="Y8" s="177"/>
    </row>
    <row r="9" spans="2:25" s="5" customFormat="1" ht="14.25" customHeight="1" thickBot="1" x14ac:dyDescent="0.2">
      <c r="B9" s="178"/>
      <c r="C9" s="36"/>
      <c r="D9" s="37" t="s">
        <v>0</v>
      </c>
      <c r="E9" s="213" t="s">
        <v>2</v>
      </c>
      <c r="F9" s="214"/>
      <c r="G9" s="213" t="s">
        <v>1</v>
      </c>
      <c r="H9" s="214"/>
      <c r="I9" s="213" t="s">
        <v>3</v>
      </c>
      <c r="J9" s="214"/>
      <c r="K9" s="203" t="s">
        <v>9</v>
      </c>
      <c r="L9" s="204"/>
      <c r="M9" s="34"/>
      <c r="N9" s="79"/>
      <c r="O9" s="80"/>
      <c r="P9" s="215"/>
      <c r="Q9" s="215"/>
      <c r="R9" s="215"/>
      <c r="S9" s="215"/>
      <c r="T9" s="215"/>
      <c r="U9" s="215"/>
      <c r="V9" s="215"/>
      <c r="W9" s="215"/>
      <c r="X9" s="202"/>
      <c r="Y9" s="220"/>
    </row>
    <row r="10" spans="2:25" s="5" customFormat="1" ht="30" customHeight="1" thickBot="1" x14ac:dyDescent="0.2">
      <c r="B10" s="178"/>
      <c r="C10" s="38"/>
      <c r="D10" s="39" t="s">
        <v>7</v>
      </c>
      <c r="E10" s="196" t="s">
        <v>589</v>
      </c>
      <c r="F10" s="197" t="s">
        <v>587</v>
      </c>
      <c r="G10" s="196" t="s">
        <v>589</v>
      </c>
      <c r="H10" s="197" t="s">
        <v>587</v>
      </c>
      <c r="I10" s="196" t="s">
        <v>589</v>
      </c>
      <c r="J10" s="197" t="s">
        <v>587</v>
      </c>
      <c r="K10" s="42" t="s">
        <v>11</v>
      </c>
      <c r="L10" s="57" t="s">
        <v>17</v>
      </c>
      <c r="M10" s="30"/>
      <c r="N10" s="79"/>
      <c r="O10" s="65" t="s">
        <v>19</v>
      </c>
      <c r="P10" s="200" t="s">
        <v>590</v>
      </c>
      <c r="Q10" s="198" t="s">
        <v>591</v>
      </c>
      <c r="R10" s="200" t="s">
        <v>592</v>
      </c>
      <c r="S10" s="199" t="s">
        <v>588</v>
      </c>
      <c r="T10" s="200" t="s">
        <v>593</v>
      </c>
      <c r="U10" s="201" t="s">
        <v>588</v>
      </c>
      <c r="V10" s="51" t="s">
        <v>32</v>
      </c>
      <c r="W10" s="52" t="s">
        <v>16</v>
      </c>
      <c r="X10" s="30"/>
      <c r="Y10" s="179"/>
    </row>
    <row r="11" spans="2:25" s="6" customFormat="1" ht="30" customHeight="1" thickBot="1" x14ac:dyDescent="0.2">
      <c r="B11" s="180"/>
      <c r="C11" s="53">
        <v>1</v>
      </c>
      <c r="D11" s="95" t="s">
        <v>566</v>
      </c>
      <c r="E11" s="153" t="s">
        <v>563</v>
      </c>
      <c r="F11" s="151"/>
      <c r="G11" s="45"/>
      <c r="H11" s="48" t="s">
        <v>563</v>
      </c>
      <c r="I11" s="45" t="s">
        <v>563</v>
      </c>
      <c r="J11" s="48"/>
      <c r="K11" s="153" t="s">
        <v>564</v>
      </c>
      <c r="L11" s="151" t="s">
        <v>565</v>
      </c>
      <c r="M11" s="28"/>
      <c r="N11" s="81"/>
      <c r="O11" s="102" t="s">
        <v>12</v>
      </c>
      <c r="P11" s="58">
        <f>COUNTIF($E$11:$E$12,"〇")</f>
        <v>2</v>
      </c>
      <c r="Q11" s="59">
        <f>COUNTIF($F$11:$F$12,"〇")</f>
        <v>0</v>
      </c>
      <c r="R11" s="58">
        <f>COUNTIF($G$11:$G$12,"〇")</f>
        <v>1</v>
      </c>
      <c r="S11" s="59">
        <f>COUNTIF($H$11:$H$12,"〇")</f>
        <v>1</v>
      </c>
      <c r="T11" s="58">
        <f>COUNTIF($I$11:$I$12,"〇")</f>
        <v>2</v>
      </c>
      <c r="U11" s="59">
        <f>COUNTIF($J$11:$J$12,"〇")</f>
        <v>0</v>
      </c>
      <c r="V11" s="60">
        <f>COUNTIF($K$11:$K$17,"あり")</f>
        <v>5</v>
      </c>
      <c r="W11" s="59">
        <f>COUNTIF($K$11:$K$17,"なし")</f>
        <v>2</v>
      </c>
      <c r="X11" s="28"/>
      <c r="Y11" s="29"/>
    </row>
    <row r="12" spans="2:25" s="6" customFormat="1" ht="30" customHeight="1" thickBot="1" x14ac:dyDescent="0.2">
      <c r="B12" s="180"/>
      <c r="C12" s="76">
        <v>2</v>
      </c>
      <c r="D12" s="96" t="s">
        <v>567</v>
      </c>
      <c r="E12" s="152" t="s">
        <v>563</v>
      </c>
      <c r="F12" s="78"/>
      <c r="G12" s="77" t="s">
        <v>563</v>
      </c>
      <c r="H12" s="78"/>
      <c r="I12" s="77" t="s">
        <v>563</v>
      </c>
      <c r="J12" s="78"/>
      <c r="K12" s="152" t="s">
        <v>568</v>
      </c>
      <c r="L12" s="78"/>
      <c r="M12" s="28"/>
      <c r="N12" s="83"/>
      <c r="O12" s="102" t="s">
        <v>13</v>
      </c>
      <c r="P12" s="58">
        <f>COUNTIF($E$13:$E$14,"〇")</f>
        <v>0</v>
      </c>
      <c r="Q12" s="59">
        <f>COUNTIF($F$13:$F$14,"〇")</f>
        <v>2</v>
      </c>
      <c r="R12" s="58">
        <f>COUNTIF($G$13:$G$14,"〇")</f>
        <v>0</v>
      </c>
      <c r="S12" s="59">
        <f>COUNTIF($H$13:$H$14,"〇")</f>
        <v>2</v>
      </c>
      <c r="T12" s="58">
        <f>COUNTIF($I$13:$I$14,"〇")</f>
        <v>1</v>
      </c>
      <c r="U12" s="59">
        <f>COUNTIF($J$13:$J$14,"〇")</f>
        <v>1</v>
      </c>
      <c r="V12" s="61" t="s">
        <v>34</v>
      </c>
      <c r="W12" s="62">
        <f>COUNTIF($L$11:$L$17,"使用")</f>
        <v>2</v>
      </c>
      <c r="X12" s="28"/>
      <c r="Y12" s="29"/>
    </row>
    <row r="13" spans="2:25" s="6" customFormat="1" ht="30" customHeight="1" thickTop="1" x14ac:dyDescent="0.15">
      <c r="B13" s="180"/>
      <c r="C13" s="73">
        <v>3</v>
      </c>
      <c r="D13" s="97" t="s">
        <v>569</v>
      </c>
      <c r="E13" s="74"/>
      <c r="F13" s="75" t="s">
        <v>563</v>
      </c>
      <c r="G13" s="74"/>
      <c r="H13" s="75" t="s">
        <v>563</v>
      </c>
      <c r="I13" s="74"/>
      <c r="J13" s="75" t="s">
        <v>563</v>
      </c>
      <c r="K13" s="74" t="s">
        <v>564</v>
      </c>
      <c r="L13" s="75" t="s">
        <v>570</v>
      </c>
      <c r="M13" s="28"/>
      <c r="N13" s="83"/>
      <c r="O13" s="102" t="s">
        <v>14</v>
      </c>
      <c r="P13" s="58">
        <f>COUNTIF($E$15:$E$16,"〇")</f>
        <v>2</v>
      </c>
      <c r="Q13" s="59">
        <f>COUNTIF($F$15:$F$16,"〇")</f>
        <v>0</v>
      </c>
      <c r="R13" s="58">
        <f>COUNTIF($G$15:$G$16,"〇")</f>
        <v>1</v>
      </c>
      <c r="S13" s="59">
        <f>COUNTIF($H$15:$H$16,"〇")</f>
        <v>1</v>
      </c>
      <c r="T13" s="58">
        <f>COUNTIF($I$15:$I$16,"〇")</f>
        <v>0</v>
      </c>
      <c r="U13" s="59">
        <f>COUNTIF($J$15:$J$16,"〇")</f>
        <v>2</v>
      </c>
      <c r="V13" s="61" t="s">
        <v>35</v>
      </c>
      <c r="W13" s="62">
        <f>COUNTIF($L$11:$L$17,"不使用")</f>
        <v>1</v>
      </c>
      <c r="X13" s="28"/>
      <c r="Y13" s="29"/>
    </row>
    <row r="14" spans="2:25" s="6" customFormat="1" ht="30" customHeight="1" thickBot="1" x14ac:dyDescent="0.2">
      <c r="B14" s="180"/>
      <c r="C14" s="76">
        <v>4</v>
      </c>
      <c r="D14" s="96" t="s">
        <v>571</v>
      </c>
      <c r="E14" s="77"/>
      <c r="F14" s="78" t="s">
        <v>563</v>
      </c>
      <c r="G14" s="77"/>
      <c r="H14" s="78" t="s">
        <v>563</v>
      </c>
      <c r="I14" s="77" t="s">
        <v>563</v>
      </c>
      <c r="J14" s="78"/>
      <c r="K14" s="77" t="s">
        <v>574</v>
      </c>
      <c r="L14" s="78" t="s">
        <v>575</v>
      </c>
      <c r="M14" s="28"/>
      <c r="N14" s="83"/>
      <c r="O14" s="103" t="s">
        <v>15</v>
      </c>
      <c r="P14" s="70">
        <f>COUNTIF($E$17,"〇")</f>
        <v>1</v>
      </c>
      <c r="Q14" s="71">
        <f>COUNTIF($F$17,"〇")</f>
        <v>0</v>
      </c>
      <c r="R14" s="70">
        <f>COUNTIF($G$17,"〇")</f>
        <v>0</v>
      </c>
      <c r="S14" s="71">
        <f>COUNTIF($H$17,"〇")</f>
        <v>1</v>
      </c>
      <c r="T14" s="70">
        <f>COUNTIF($I$17,"〇")</f>
        <v>1</v>
      </c>
      <c r="U14" s="72">
        <f>COUNTIF($J$17,"〇")</f>
        <v>0</v>
      </c>
      <c r="V14" s="63" t="s">
        <v>36</v>
      </c>
      <c r="W14" s="64">
        <f>COUNTIF($L$11:$L$17,"混合")</f>
        <v>2</v>
      </c>
      <c r="X14" s="28"/>
      <c r="Y14" s="29"/>
    </row>
    <row r="15" spans="2:25" s="6" customFormat="1" ht="30" customHeight="1" thickTop="1" x14ac:dyDescent="0.15">
      <c r="B15" s="180"/>
      <c r="C15" s="73">
        <v>5</v>
      </c>
      <c r="D15" s="97" t="s">
        <v>572</v>
      </c>
      <c r="E15" s="74" t="s">
        <v>563</v>
      </c>
      <c r="F15" s="75"/>
      <c r="G15" s="74" t="s">
        <v>563</v>
      </c>
      <c r="H15" s="75"/>
      <c r="I15" s="74"/>
      <c r="J15" s="75" t="s">
        <v>563</v>
      </c>
      <c r="K15" s="74" t="s">
        <v>564</v>
      </c>
      <c r="L15" s="75" t="s">
        <v>565</v>
      </c>
      <c r="M15" s="28"/>
      <c r="N15" s="83"/>
      <c r="O15" s="82"/>
      <c r="P15" s="28"/>
      <c r="Q15" s="28"/>
      <c r="R15" s="28"/>
      <c r="S15" s="28"/>
      <c r="T15" s="28"/>
      <c r="U15" s="28"/>
      <c r="V15" s="28"/>
      <c r="W15" s="28"/>
      <c r="X15" s="28"/>
      <c r="Y15" s="29"/>
    </row>
    <row r="16" spans="2:25" s="6" customFormat="1" ht="30" customHeight="1" thickBot="1" x14ac:dyDescent="0.2">
      <c r="B16" s="180"/>
      <c r="C16" s="76">
        <v>6</v>
      </c>
      <c r="D16" s="96" t="s">
        <v>573</v>
      </c>
      <c r="E16" s="77" t="s">
        <v>563</v>
      </c>
      <c r="F16" s="78"/>
      <c r="G16" s="77"/>
      <c r="H16" s="78" t="s">
        <v>563</v>
      </c>
      <c r="I16" s="77"/>
      <c r="J16" s="78" t="s">
        <v>563</v>
      </c>
      <c r="K16" s="77" t="s">
        <v>568</v>
      </c>
      <c r="L16" s="78"/>
      <c r="M16" s="28"/>
      <c r="N16" s="83"/>
      <c r="O16" s="82"/>
      <c r="P16" s="28"/>
      <c r="Q16" s="28"/>
      <c r="R16" s="28"/>
      <c r="S16" s="134"/>
      <c r="T16" s="28"/>
      <c r="U16" s="28"/>
      <c r="V16" s="28"/>
      <c r="W16" s="28"/>
      <c r="X16" s="28"/>
      <c r="Y16" s="29"/>
    </row>
    <row r="17" spans="2:25" s="6" customFormat="1" ht="30" customHeight="1" thickTop="1" x14ac:dyDescent="0.15">
      <c r="B17" s="180"/>
      <c r="C17" s="148">
        <v>7</v>
      </c>
      <c r="D17" s="149" t="s">
        <v>576</v>
      </c>
      <c r="E17" s="136" t="s">
        <v>563</v>
      </c>
      <c r="F17" s="150"/>
      <c r="G17" s="136"/>
      <c r="H17" s="150" t="s">
        <v>563</v>
      </c>
      <c r="I17" s="136" t="s">
        <v>563</v>
      </c>
      <c r="J17" s="150"/>
      <c r="K17" s="136" t="s">
        <v>574</v>
      </c>
      <c r="L17" s="150" t="s">
        <v>575</v>
      </c>
      <c r="M17" s="28"/>
      <c r="N17" s="83"/>
      <c r="O17" s="82"/>
      <c r="P17" s="28"/>
      <c r="Q17" s="28"/>
      <c r="R17" s="28"/>
      <c r="S17" s="28"/>
      <c r="T17" s="28"/>
      <c r="U17" s="28"/>
      <c r="V17" s="28"/>
      <c r="W17" s="28"/>
      <c r="X17" s="28"/>
      <c r="Y17" s="29"/>
    </row>
    <row r="18" spans="2:25" x14ac:dyDescent="0.15">
      <c r="B18" s="181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3"/>
    </row>
    <row r="23" spans="2:25" ht="10.5" customHeight="1" thickBot="1" x14ac:dyDescent="0.2"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</row>
    <row r="24" spans="2:25" ht="24.75" customHeight="1" thickTop="1" thickBot="1" x14ac:dyDescent="0.2">
      <c r="B24" s="185"/>
      <c r="C24" s="186"/>
      <c r="E24" s="221" t="s">
        <v>578</v>
      </c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194"/>
    </row>
    <row r="25" spans="2:25" ht="9" customHeight="1" thickTop="1" x14ac:dyDescent="0.15">
      <c r="B25" s="184"/>
      <c r="C25" s="184"/>
      <c r="D25" s="184"/>
      <c r="F25" s="182"/>
      <c r="G25" s="182"/>
    </row>
    <row r="26" spans="2:25" ht="15" x14ac:dyDescent="0.15">
      <c r="E26" s="189" t="s">
        <v>581</v>
      </c>
      <c r="F26" s="190"/>
      <c r="G26" s="190"/>
      <c r="H26" s="191"/>
      <c r="I26" s="191"/>
      <c r="J26" s="191"/>
      <c r="K26" s="188"/>
      <c r="L26" s="188"/>
      <c r="M26" s="188"/>
      <c r="N26" s="188"/>
      <c r="O26" s="188"/>
    </row>
    <row r="27" spans="2:25" ht="14.25" x14ac:dyDescent="0.15">
      <c r="E27" s="184"/>
      <c r="F27" s="192" t="s">
        <v>586</v>
      </c>
      <c r="G27" s="192"/>
      <c r="H27" s="154"/>
      <c r="I27" s="154"/>
      <c r="J27" s="154"/>
      <c r="K27" s="154"/>
      <c r="L27" s="154"/>
      <c r="M27" s="154"/>
      <c r="N27" s="154"/>
      <c r="O27" s="154"/>
    </row>
    <row r="28" spans="2:25" ht="14.25" x14ac:dyDescent="0.15">
      <c r="E28" s="184"/>
      <c r="F28" s="192" t="s">
        <v>580</v>
      </c>
      <c r="G28" s="192"/>
      <c r="H28" s="154"/>
      <c r="I28" s="154"/>
      <c r="J28" s="154"/>
      <c r="K28" s="154"/>
      <c r="L28" s="154"/>
      <c r="M28" s="154"/>
      <c r="N28" s="154"/>
      <c r="O28" s="154"/>
    </row>
    <row r="29" spans="2:25" ht="14.25" x14ac:dyDescent="0.15">
      <c r="E29" s="184"/>
      <c r="F29" s="192"/>
      <c r="G29" s="192"/>
      <c r="H29" s="154"/>
      <c r="I29" s="154"/>
      <c r="J29" s="154"/>
      <c r="K29" s="154"/>
      <c r="L29" s="154"/>
      <c r="M29" s="154"/>
      <c r="N29" s="154"/>
      <c r="O29" s="154"/>
    </row>
    <row r="30" spans="2:25" ht="15" x14ac:dyDescent="0.15">
      <c r="E30" s="189" t="s">
        <v>582</v>
      </c>
      <c r="F30" s="187"/>
      <c r="G30" s="187"/>
      <c r="H30" s="188"/>
      <c r="I30" s="188"/>
      <c r="J30" s="188"/>
    </row>
    <row r="31" spans="2:25" ht="14.25" x14ac:dyDescent="0.15">
      <c r="E31" s="184"/>
      <c r="F31" s="192" t="s">
        <v>583</v>
      </c>
      <c r="G31" s="192"/>
    </row>
    <row r="32" spans="2:25" ht="14.25" x14ac:dyDescent="0.15">
      <c r="E32" s="184"/>
      <c r="F32" s="192" t="s">
        <v>579</v>
      </c>
      <c r="G32" s="192"/>
    </row>
    <row r="33" spans="5:7" ht="14.25" x14ac:dyDescent="0.15">
      <c r="E33" s="184"/>
      <c r="F33" s="192" t="s">
        <v>584</v>
      </c>
      <c r="G33" s="192"/>
    </row>
    <row r="34" spans="5:7" ht="14.25" x14ac:dyDescent="0.15">
      <c r="E34" s="184"/>
      <c r="F34" s="192" t="s">
        <v>585</v>
      </c>
      <c r="G34" s="184"/>
    </row>
  </sheetData>
  <mergeCells count="13">
    <mergeCell ref="V9:W9"/>
    <mergeCell ref="X9:Y9"/>
    <mergeCell ref="E24:T24"/>
    <mergeCell ref="C3:W3"/>
    <mergeCell ref="D5:E6"/>
    <mergeCell ref="F5:F6"/>
    <mergeCell ref="E9:F9"/>
    <mergeCell ref="G9:H9"/>
    <mergeCell ref="I9:J9"/>
    <mergeCell ref="K9:L9"/>
    <mergeCell ref="P9:Q9"/>
    <mergeCell ref="R9:S9"/>
    <mergeCell ref="T9:U9"/>
  </mergeCells>
  <phoneticPr fontId="2"/>
  <conditionalFormatting sqref="W15:W17">
    <cfRule type="containsText" dxfId="5" priority="1" operator="containsText" text="混合">
      <formula>NOT(ISERROR(SEARCH("混合",W15)))</formula>
    </cfRule>
    <cfRule type="containsText" dxfId="4" priority="2" operator="containsText" text="不使用">
      <formula>NOT(ISERROR(SEARCH("不使用",W15)))</formula>
    </cfRule>
  </conditionalFormatting>
  <conditionalFormatting sqref="K11:K17">
    <cfRule type="containsText" dxfId="3" priority="6" operator="containsText" text="なし">
      <formula>NOT(ISERROR(SEARCH("なし",K11)))</formula>
    </cfRule>
  </conditionalFormatting>
  <conditionalFormatting sqref="L11:L17">
    <cfRule type="containsText" dxfId="2" priority="4" operator="containsText" text="混合">
      <formula>NOT(ISERROR(SEARCH("混合",L11)))</formula>
    </cfRule>
    <cfRule type="containsText" dxfId="1" priority="5" operator="containsText" text="不使用">
      <formula>NOT(ISERROR(SEARCH("不使用",L11)))</formula>
    </cfRule>
  </conditionalFormatting>
  <conditionalFormatting sqref="V15:V17">
    <cfRule type="containsText" dxfId="0" priority="3" operator="containsText" text="なし">
      <formula>NOT(ISERROR(SEARCH("なし",V15)))</formula>
    </cfRule>
  </conditionalFormatting>
  <dataValidations count="3">
    <dataValidation type="list" allowBlank="1" showInputMessage="1" showErrorMessage="1" sqref="L11:L17 W15:W17" xr:uid="{0C3584EA-4713-4D8E-8F4A-2386C9FDC394}">
      <formula1>"使用,不使用,混合"</formula1>
    </dataValidation>
    <dataValidation type="list" allowBlank="1" showInputMessage="1" showErrorMessage="1" sqref="K11:K17 V15:V17" xr:uid="{EEA0A979-48EF-48DA-BC39-260EDE366538}">
      <formula1>"あり,なし"</formula1>
    </dataValidation>
    <dataValidation type="list" allowBlank="1" showInputMessage="1" showErrorMessage="1" sqref="E11:J17 P16:R16 T16:U16 P15:U15 P17:U17" xr:uid="{0ADF4C03-C5A8-467E-A190-17E8335347BD}">
      <formula1>"〇"</formula1>
    </dataValidation>
  </dataValidations>
  <printOptions horizontalCentered="1" verticalCentered="1"/>
  <pageMargins left="0.11811023622047245" right="0.11811023622047245" top="0.15748031496062992" bottom="0.15748031496062992" header="0" footer="0"/>
  <pageSetup paperSize="9" scale="9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R3支部別一覧表（配付用）</vt:lpstr>
      <vt:lpstr>記入例（配付用）</vt:lpstr>
      <vt:lpstr>'R3支部別一覧表（配付用）'!Print_Area</vt:lpstr>
      <vt:lpstr>'記入例（配付用）'!Print_Area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koizumi sakiko</cp:lastModifiedBy>
  <cp:lastPrinted>2021-12-04T03:57:59Z</cp:lastPrinted>
  <dcterms:created xsi:type="dcterms:W3CDTF">2016-08-26T07:45:32Z</dcterms:created>
  <dcterms:modified xsi:type="dcterms:W3CDTF">2021-12-04T03:58:21Z</dcterms:modified>
</cp:coreProperties>
</file>